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15" windowWidth="15570" windowHeight="5985" tabRatio="867" firstSheet="1" activeTab="1"/>
  </bookViews>
  <sheets>
    <sheet name="SUMMARY -TABLE" sheetId="88" state="hidden" r:id="rId1"/>
    <sheet name="ESA-Table 1" sheetId="67" r:id="rId2"/>
    <sheet name="ESA-Table 2" sheetId="68" r:id="rId3"/>
    <sheet name="ESA-Table 3" sheetId="69" r:id="rId4"/>
    <sheet name="ESA-Table 3 (if New CE Test)" sheetId="98" state="hidden" r:id="rId5"/>
    <sheet name="ESA Table 4 " sheetId="101" r:id="rId6"/>
    <sheet name="ESA-Table 5" sheetId="71" r:id="rId7"/>
    <sheet name="ESA-Table 6" sheetId="72" r:id="rId8"/>
    <sheet name="ESA-Table 7" sheetId="73" r:id="rId9"/>
    <sheet name="ESA Table -8" sheetId="92" r:id="rId10"/>
    <sheet name="ESA-Table 9" sheetId="19" r:id="rId11"/>
    <sheet name="ESA-Table 10" sheetId="20" r:id="rId12"/>
    <sheet name="ESA-Table 11" sheetId="21" r:id="rId13"/>
    <sheet name="ESA Table 12" sheetId="102" r:id="rId14"/>
    <sheet name="ESA-Table 13" sheetId="27" r:id="rId15"/>
    <sheet name="ESA -Table 14 " sheetId="95" r:id="rId16"/>
    <sheet name="ESA-Table 15-Lighting" sheetId="31" r:id="rId17"/>
    <sheet name="ESA-Table 16" sheetId="32" r:id="rId18"/>
    <sheet name="CARE- Table 1" sheetId="93" r:id="rId19"/>
    <sheet name="CARE-Table 2 " sheetId="75" r:id="rId20"/>
    <sheet name="CARE -Table 3 " sheetId="90" r:id="rId21"/>
    <sheet name="CARE-Table 4" sheetId="77" r:id="rId22"/>
    <sheet name="CARE-Table 5" sheetId="78" r:id="rId23"/>
    <sheet name="CARE-Table 6" sheetId="79" r:id="rId24"/>
    <sheet name="CARE-Table 7" sheetId="80" r:id="rId25"/>
    <sheet name="CARE-Table 8" sheetId="81" r:id="rId26"/>
    <sheet name="CARE-Table 9" sheetId="82" r:id="rId27"/>
    <sheet name="CARE-Table 10" sheetId="83" r:id="rId28"/>
    <sheet name="CARE-Table 11" sheetId="84" r:id="rId29"/>
    <sheet name="CARE-Table 12 " sheetId="85" r:id="rId30"/>
    <sheet name="CARE-Table 13" sheetId="87" r:id="rId31"/>
    <sheet name="CARE-Table 14" sheetId="89"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0" localSheetId="13">#REF!</definedName>
    <definedName name="\0" localSheetId="5">#REF!</definedName>
    <definedName name="\0">#REF!</definedName>
    <definedName name="\a" localSheetId="13">#REF!</definedName>
    <definedName name="\a" localSheetId="5">#REF!</definedName>
    <definedName name="\a">#REF!</definedName>
    <definedName name="\b" localSheetId="13">#REF!</definedName>
    <definedName name="\b" localSheetId="5">#REF!</definedName>
    <definedName name="\b">#REF!</definedName>
    <definedName name="\c" localSheetId="13">#REF!</definedName>
    <definedName name="\c">#REF!</definedName>
    <definedName name="\d" localSheetId="13">#REF!</definedName>
    <definedName name="\d">#REF!</definedName>
    <definedName name="\f" localSheetId="13">#REF!</definedName>
    <definedName name="\f">#REF!</definedName>
    <definedName name="\k" localSheetId="13">#REF!</definedName>
    <definedName name="\k">#REF!</definedName>
    <definedName name="\m" localSheetId="13">#REF!</definedName>
    <definedName name="\m">#REF!</definedName>
    <definedName name="\p" localSheetId="13">#REF!</definedName>
    <definedName name="\p">#REF!</definedName>
    <definedName name="\s" localSheetId="13">#REF!</definedName>
    <definedName name="\s">#REF!</definedName>
    <definedName name="\t" localSheetId="13">#REF!</definedName>
    <definedName name="\t">#REF!</definedName>
    <definedName name="\u" localSheetId="13">#REF!</definedName>
    <definedName name="\u">#REF!</definedName>
    <definedName name="\x" localSheetId="13">#REF!</definedName>
    <definedName name="\x">#REF!</definedName>
    <definedName name="\z" localSheetId="13">#REF!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 localSheetId="13">#REF!</definedName>
    <definedName name="_1995_COSTS">#REF!</definedName>
    <definedName name="_ADJ2" localSheetId="13">[3]Adjustments!#REF!</definedName>
    <definedName name="_ADJ2">[3]Adjustments!#REF!</definedName>
    <definedName name="_CRD1" localSheetId="13">#REF!</definedName>
    <definedName name="_CRD1">#REF!</definedName>
    <definedName name="_CRD2" localSheetId="13">#REF!</definedName>
    <definedName name="_CRD2">#REF!</definedName>
    <definedName name="_CRD3" localSheetId="13">#REF!</definedName>
    <definedName name="_CRD3">#REF!</definedName>
    <definedName name="_CRD4" localSheetId="13">#REF!</definedName>
    <definedName name="_CRD4">#REF!</definedName>
    <definedName name="_CRD5" localSheetId="13">#REF!</definedName>
    <definedName name="_CRD5">#REF!</definedName>
    <definedName name="_E1" localSheetId="13">#REF!</definedName>
    <definedName name="_E1">#REF!</definedName>
    <definedName name="_xlnm._FilterDatabase" localSheetId="24" hidden="1">'CARE-Table 7'!$A$6:$H$7</definedName>
    <definedName name="_GRC1" localSheetId="13">#REF!</definedName>
    <definedName name="_GRC1" localSheetId="5">#REF!</definedName>
    <definedName name="_GRC1">#REF!</definedName>
    <definedName name="_GS1" localSheetId="13">#REF!</definedName>
    <definedName name="_GS1" localSheetId="5">#REF!</definedName>
    <definedName name="_GS1">#REF!</definedName>
    <definedName name="_GS2" localSheetId="13">#REF!</definedName>
    <definedName name="_GS2" localSheetId="5">#REF!</definedName>
    <definedName name="_GS2">#REF!</definedName>
    <definedName name="_I6" localSheetId="13">#REF!</definedName>
    <definedName name="_I6">#REF!</definedName>
    <definedName name="_NPV2003" localSheetId="7">'[4]All Rates'!$Q$7:$R$31</definedName>
    <definedName name="_NPV2003">'[1]All Rates'!$V$7:$X$31</definedName>
    <definedName name="_NPV2004">'[2]All Rates'!$Z$7:$AB$31</definedName>
    <definedName name="ACCOUNTS" localSheetId="13">[5]SummaryPaste!#REF!</definedName>
    <definedName name="ACCOUNTS">[5]SummaryPaste!#REF!</definedName>
    <definedName name="ADJUST6" localSheetId="13">#REF!</definedName>
    <definedName name="ADJUST6" localSheetId="5">#REF!</definedName>
    <definedName name="ADJUST6">#REF!</definedName>
    <definedName name="ADJUST7" localSheetId="13">#REF!</definedName>
    <definedName name="ADJUST7" localSheetId="5">#REF!</definedName>
    <definedName name="ADJUST7">#REF!</definedName>
    <definedName name="adjustments" localSheetId="13">#REF!</definedName>
    <definedName name="adjustments" localSheetId="5">#REF!</definedName>
    <definedName name="adjustments">#REF!</definedName>
    <definedName name="atticinsulation" localSheetId="21">'[6]Unit Input'!$D$8:$D$9</definedName>
    <definedName name="atticinsulation" localSheetId="24">'[7]Unit Input'!$D$8:$D$9</definedName>
    <definedName name="atticinsulation" localSheetId="6">'[7]Unit Input'!$D$8:$D$9</definedName>
    <definedName name="atticinsulation">'[8]Unit Input'!$D$8:$D$9</definedName>
    <definedName name="atticventing" localSheetId="13">#REF!</definedName>
    <definedName name="atticventing" localSheetId="5">#REF!</definedName>
    <definedName name="atticventing">#REF!</definedName>
    <definedName name="atticweatherstripping" localSheetId="21">'[6]Unit Input'!$D$5:$D$7</definedName>
    <definedName name="atticweatherstripping" localSheetId="24">'[7]Unit Input'!$D$5:$D$7</definedName>
    <definedName name="atticweatherstripping" localSheetId="6">'[7]Unit Input'!$D$5:$D$7</definedName>
    <definedName name="atticweatherstripping">'[8]Unit Input'!$D$5:$D$7</definedName>
    <definedName name="AuthBudget">'[9]CARE-Table 1'!$G$6:$G$16</definedName>
    <definedName name="Base_Customers" localSheetId="21">'[6]Key to Tables'!$B$19</definedName>
    <definedName name="Base_Customers" localSheetId="24">'[7]Key to Tables'!$B$19</definedName>
    <definedName name="Base_Customers" localSheetId="6">'[7]Key to Tables'!$B$19</definedName>
    <definedName name="Base_Customers">'[8]Key to Tables'!$B$19</definedName>
    <definedName name="base_rate_annual" localSheetId="13">#REF!</definedName>
    <definedName name="base_rate_annual" localSheetId="5">#REF!</definedName>
    <definedName name="base_rate_annual">#REF!</definedName>
    <definedName name="BCOMP3" localSheetId="13">#REF!</definedName>
    <definedName name="BCOMP3" localSheetId="5">#REF!</definedName>
    <definedName name="BCOMP3">#REF!</definedName>
    <definedName name="BCOMP4" localSheetId="13">#REF!</definedName>
    <definedName name="BCOMP4" localSheetId="5">#REF!</definedName>
    <definedName name="BCOMP4">#REF!</definedName>
    <definedName name="caulking" localSheetId="21">'[6]Unit Input'!$D$12:$D$14</definedName>
    <definedName name="caulking" localSheetId="24">'[7]Unit Input'!$D$12:$D$14</definedName>
    <definedName name="caulking" localSheetId="6">'[7]Unit Input'!$D$12:$D$14</definedName>
    <definedName name="caulking">'[8]Unit Input'!$D$12:$D$14</definedName>
    <definedName name="centralAC" localSheetId="21">'[6]Unit Input'!$D$48</definedName>
    <definedName name="centralAC" localSheetId="24">'[7]Unit Input'!$D$48</definedName>
    <definedName name="centralAC" localSheetId="6">'[7]Unit Input'!$D$48</definedName>
    <definedName name="centralAC">'[8]Unit Input'!$D$48</definedName>
    <definedName name="CFL" localSheetId="13">#REF!</definedName>
    <definedName name="CFL" localSheetId="5">#REF!</definedName>
    <definedName name="CFL">#REF!</definedName>
    <definedName name="CREDITS" localSheetId="13">#REF!</definedName>
    <definedName name="CREDITS" localSheetId="5">#REF!</definedName>
    <definedName name="CREDITS">#REF!</definedName>
    <definedName name="Discount" localSheetId="21">'[10]Energy Rate'!$C$44</definedName>
    <definedName name="Discount" localSheetId="24">'[11]Energy Rate'!$C$44</definedName>
    <definedName name="Discount">'[11]Energy Rate'!$C$44</definedName>
    <definedName name="Discount_Rate" localSheetId="21">#REF!</definedName>
    <definedName name="Discount_Rate" localSheetId="22">#REF!</definedName>
    <definedName name="Discount_Rate" localSheetId="24">#REF!</definedName>
    <definedName name="Discount_Rate" localSheetId="13">#REF!</definedName>
    <definedName name="Discount_Rate" localSheetId="5">#REF!</definedName>
    <definedName name="Discount_Rate">#REF!</definedName>
    <definedName name="Dixcount_Rate" localSheetId="21">#REF!</definedName>
    <definedName name="Dixcount_Rate" localSheetId="24">#REF!</definedName>
    <definedName name="Dixcount_Rate" localSheetId="13">#REF!</definedName>
    <definedName name="Dixcount_Rate" localSheetId="5">#REF!</definedName>
    <definedName name="Dixcount_Rate">#REF!</definedName>
    <definedName name="Diycount_Rate" localSheetId="21">#REF!</definedName>
    <definedName name="Diycount_Rate" localSheetId="24">#REF!</definedName>
    <definedName name="Diycount_Rate" localSheetId="13">#REF!</definedName>
    <definedName name="Diycount_Rate" localSheetId="5">#REF!</definedName>
    <definedName name="Diycount_Rate">#REF!</definedName>
    <definedName name="DOM" localSheetId="13">#REF!</definedName>
    <definedName name="DOM">#REF!</definedName>
    <definedName name="DOMRD" localSheetId="13">#REF!</definedName>
    <definedName name="DOMRD">#REF!</definedName>
    <definedName name="doorweatherstripping" localSheetId="21">'[6]Unit Input'!$D$17:$D$19</definedName>
    <definedName name="doorweatherstripping" localSheetId="24">'[7]Unit Input'!$D$17:$D$19</definedName>
    <definedName name="doorweatherstripping" localSheetId="6">'[7]Unit Input'!$D$17:$D$19</definedName>
    <definedName name="doorweatherstripping">'[8]Unit Input'!$D$17:$D$19</definedName>
    <definedName name="Double?">'[12]Unit Input'!$D$45</definedName>
    <definedName name="Double1">'[12]Unit Input'!$D$47</definedName>
    <definedName name="ductrepair" localSheetId="21">'[13]Per Measure Savings'!#REF!</definedName>
    <definedName name="ductrepair" localSheetId="24">'[14]Per Measure Savings'!#REF!</definedName>
    <definedName name="ductrepair" localSheetId="13">'[15]Per Measure Savings'!#REF!</definedName>
    <definedName name="ductrepair" localSheetId="5">'[15]Per Measure Savings'!#REF!</definedName>
    <definedName name="ductrepair" localSheetId="6">'[14]Per Measure Savings'!#REF!</definedName>
    <definedName name="ductrepair">'[15]Per Measure Savings'!#REF!</definedName>
    <definedName name="ductsealandrepair" localSheetId="21">'[6]Unit Input'!$D$49:$D$51</definedName>
    <definedName name="ductsealandrepair" localSheetId="24">'[7]Unit Input'!$D$49:$D$51</definedName>
    <definedName name="ductsealandrepair" localSheetId="6">'[7]Unit Input'!$D$49:$D$51</definedName>
    <definedName name="ductsealandrepair">'[8]Unit Input'!$D$49:$D$51</definedName>
    <definedName name="DWL" localSheetId="13">'[16]Effective-Rates'!#REF!</definedName>
    <definedName name="DWL">'[16]Effective-Rates'!#REF!</definedName>
    <definedName name="ecabf_summer" localSheetId="13">'[16]Effective-Rates'!#REF!</definedName>
    <definedName name="ecabf_summer">'[16]Effective-Rates'!#REF!</definedName>
    <definedName name="ecabf_winter" localSheetId="13">'[16]Effective-Rates'!#REF!</definedName>
    <definedName name="ecabf_winter">'[16]Effective-Rates'!#REF!</definedName>
    <definedName name="educworkshop" localSheetId="21">'[6]Unit Input'!$D$63</definedName>
    <definedName name="educworkshop" localSheetId="24">'[7]Unit Input'!$D$63</definedName>
    <definedName name="educworkshop" localSheetId="6">'[7]Unit Input'!$D$63</definedName>
    <definedName name="educworkshop">'[8]Unit Input'!$D$63</definedName>
    <definedName name="elasticity" localSheetId="13">#REF!</definedName>
    <definedName name="elasticity" localSheetId="5">#REF!</definedName>
    <definedName name="elasticity">#REF!</definedName>
    <definedName name="electricfurnacerepair" localSheetId="21">'[6]Unit Input'!$D$40</definedName>
    <definedName name="electricfurnacerepair" localSheetId="24">'[7]Unit Input'!$D$40</definedName>
    <definedName name="electricfurnacerepair" localSheetId="6">'[7]Unit Input'!$D$40</definedName>
    <definedName name="electricfurnacerepair">'[8]Unit Input'!$D$40</definedName>
    <definedName name="electricfurnacereplacement" localSheetId="21">'[6]Unit Input'!$D$41</definedName>
    <definedName name="electricfurnacereplacement" localSheetId="24">'[7]Unit Input'!$D$41</definedName>
    <definedName name="electricfurnacereplacement" localSheetId="6">'[7]Unit Input'!$D$41</definedName>
    <definedName name="electricfurnacereplacement">'[8]Unit Input'!$D$41</definedName>
    <definedName name="electricwaterheaterreplacement" localSheetId="21">'[6]Unit Input'!$D$54</definedName>
    <definedName name="electricwaterheaterreplacement" localSheetId="24">'[7]Unit Input'!$D$54</definedName>
    <definedName name="electricwaterheaterreplacement" localSheetId="6">'[7]Unit Input'!$D$54</definedName>
    <definedName name="electricwaterheaterreplacement">'[8]Unit Input'!$D$54</definedName>
    <definedName name="EPMC1" localSheetId="13">#REF!</definedName>
    <definedName name="EPMC1" localSheetId="5">#REF!</definedName>
    <definedName name="EPMC1">#REF!</definedName>
    <definedName name="EPMC2" localSheetId="13">#REF!</definedName>
    <definedName name="EPMC2" localSheetId="5">#REF!</definedName>
    <definedName name="EPMC2">#REF!</definedName>
    <definedName name="EPMC3" localSheetId="13">#REF!</definedName>
    <definedName name="EPMC3" localSheetId="5">#REF!</definedName>
    <definedName name="EPMC3">#REF!</definedName>
    <definedName name="EPMC4" localSheetId="13">#REF!</definedName>
    <definedName name="EPMC4">#REF!</definedName>
    <definedName name="Escalation_2001_2004">'[17]Customer MC'!$C$63</definedName>
    <definedName name="Escalation_2004_2006">'[18]Customer MC'!$C$72</definedName>
    <definedName name="Estimated_Month" localSheetId="21">'[13]Key to Tables'!#REF!</definedName>
    <definedName name="Estimated_Month" localSheetId="24">'[14]Key to Tables'!#REF!</definedName>
    <definedName name="Estimated_Month" localSheetId="13">'[15]Key to Tables'!#REF!</definedName>
    <definedName name="Estimated_Month" localSheetId="5">'[15]Key to Tables'!#REF!</definedName>
    <definedName name="Estimated_Month" localSheetId="6">'[14]Key to Tables'!#REF!</definedName>
    <definedName name="Estimated_Month">'[15]Key to Tables'!#REF!</definedName>
    <definedName name="EstimatedMonth" localSheetId="13">'[19]Key to Tables'!#REF!</definedName>
    <definedName name="EstimatedMonth" localSheetId="5">'[19]Key to Tables'!#REF!</definedName>
    <definedName name="EstimatedMonth">'[19]Key to Tables'!#REF!</definedName>
    <definedName name="EUL" localSheetId="13">#REF!</definedName>
    <definedName name="EUL" localSheetId="5">#REF!</definedName>
    <definedName name="EUL" localSheetId="10">'ESA-Table 9'!$T$3:$V$51</definedName>
    <definedName name="EUL">#REF!</definedName>
    <definedName name="evap">'[20]Unit Input'!$D$46</definedName>
    <definedName name="evapcoolercover" localSheetId="21">'[6]Unit Input'!$D$20</definedName>
    <definedName name="evapcoolercover" localSheetId="24">'[7]Unit Input'!$D$20</definedName>
    <definedName name="evapcoolercover" localSheetId="6">'[7]Unit Input'!$D$20</definedName>
    <definedName name="evapcoolercover">'[8]Unit Input'!$D$20</definedName>
    <definedName name="evapcoolermaintenance" localSheetId="21">'[6]Unit Input'!$D$58:$D$60</definedName>
    <definedName name="evapcoolermaintenance" localSheetId="24">'[7]Unit Input'!$D$58:$D$60</definedName>
    <definedName name="evapcoolermaintenance" localSheetId="6">'[7]Unit Input'!$D$58:$D$60</definedName>
    <definedName name="evapcoolermaintenance">'[8]Unit Input'!$D$58:$D$60</definedName>
    <definedName name="EXHIBIT" localSheetId="13">#REF!</definedName>
    <definedName name="EXHIBIT" localSheetId="5">#REF!</definedName>
    <definedName name="EXHIBIT">#REF!</definedName>
    <definedName name="faucetaerator" localSheetId="21">'[6]Unit Input'!$D$21</definedName>
    <definedName name="faucetaerator" localSheetId="24">'[7]Unit Input'!$D$21</definedName>
    <definedName name="faucetaerator" localSheetId="6">'[7]Unit Input'!$D$21</definedName>
    <definedName name="faucetaerator">'[8]Unit Input'!$D$21</definedName>
    <definedName name="Final___5_yr_TDBU_Capital_Budget" localSheetId="13">#REF!</definedName>
    <definedName name="Final___5_yr_TDBU_Capital_Budget" localSheetId="5">#REF!</definedName>
    <definedName name="Final___5_yr_TDBU_Capital_Budget">#REF!</definedName>
    <definedName name="FOOTNOTES" localSheetId="13">#REF!</definedName>
    <definedName name="FOOTNOTES" localSheetId="5">#REF!</definedName>
    <definedName name="FOOTNOTES">#REF!</definedName>
    <definedName name="furnacefilter" localSheetId="21">'[6]Unit Input'!$D$22:$D$24</definedName>
    <definedName name="furnacefilter" localSheetId="24">'[7]Unit Input'!$D$22:$D$24</definedName>
    <definedName name="furnacefilter" localSheetId="6">'[7]Unit Input'!$D$22:$D$24</definedName>
    <definedName name="furnacefilter">'[8]Unit Input'!$D$22:$D$24</definedName>
    <definedName name="gasfurnacerepair" localSheetId="21">'[6]Unit Input'!$D$38</definedName>
    <definedName name="gasfurnacerepair" localSheetId="24">'[7]Unit Input'!$D$38</definedName>
    <definedName name="gasfurnacerepair" localSheetId="6">'[7]Unit Input'!$D$38</definedName>
    <definedName name="gasfurnacerepair">'[8]Unit Input'!$D$38</definedName>
    <definedName name="gasfurnacereplacement" localSheetId="21">'[6]Unit Input'!$D$39</definedName>
    <definedName name="gasfurnacereplacement" localSheetId="24">'[7]Unit Input'!$D$39</definedName>
    <definedName name="gasfurnacereplacement" localSheetId="6">'[7]Unit Input'!$D$39</definedName>
    <definedName name="gasfurnacereplacement">'[8]Unit Input'!$D$39</definedName>
    <definedName name="gaskets" localSheetId="21">'[6]Unit Input'!$D$29</definedName>
    <definedName name="gaskets" localSheetId="24">'[7]Unit Input'!$D$29</definedName>
    <definedName name="gaskets" localSheetId="6">'[7]Unit Input'!$D$29</definedName>
    <definedName name="gaskets">'[8]Unit Input'!$D$29</definedName>
    <definedName name="gaswaterheaterreplacement" localSheetId="21">'[6]Unit Input'!$D$53</definedName>
    <definedName name="gaswaterheaterreplacement" localSheetId="24">'[7]Unit Input'!$D$53</definedName>
    <definedName name="gaswaterheaterreplacement" localSheetId="6">'[7]Unit Input'!$D$53</definedName>
    <definedName name="gaswaterheaterreplacement">'[8]Unit Input'!$D$53</definedName>
    <definedName name="Gen.plant_loading_factor">[21]Loaders!$B$9</definedName>
    <definedName name="GRC" localSheetId="13">#REF!</definedName>
    <definedName name="GRC" localSheetId="5">#REF!</definedName>
    <definedName name="GRC">#REF!</definedName>
    <definedName name="inhomeeduc" localSheetId="21">'[6]Unit Input'!$D$62</definedName>
    <definedName name="inhomeeduc" localSheetId="24">'[7]Unit Input'!$D$62</definedName>
    <definedName name="inhomeeduc" localSheetId="6">'[7]Unit Input'!$D$62</definedName>
    <definedName name="inhomeeduc">'[8]Unit Input'!$D$62</definedName>
    <definedName name="iso.T.land">[22]RCN!$E$23:$CG$23,[22]RCN!$E$15:$CG$15</definedName>
    <definedName name="JETSET" localSheetId="13">#REF!</definedName>
    <definedName name="JETSET" localSheetId="5">#REF!</definedName>
    <definedName name="JETSET">#REF!</definedName>
    <definedName name="kWh" localSheetId="21">'[6]Key to Tables'!$B$17</definedName>
    <definedName name="kWh" localSheetId="24">'[7]Key to Tables'!$B$17</definedName>
    <definedName name="kWh" localSheetId="6">'[7]Key to Tables'!$B$17</definedName>
    <definedName name="kWh">'[8]Key to Tables'!$B$17</definedName>
    <definedName name="landlordcentralac" localSheetId="21">'[6]Unit Input'!$D$45</definedName>
    <definedName name="landlordcentralac" localSheetId="24">'[7]Unit Input'!$D$45</definedName>
    <definedName name="landlordcentralac" localSheetId="6">'[7]Unit Input'!$D$45</definedName>
    <definedName name="landlordcentralac">'[8]Unit Input'!$D$45</definedName>
    <definedName name="landlordrefrigerator" localSheetId="21">'[6]Unit Input'!$D$43</definedName>
    <definedName name="landlordrefrigerator" localSheetId="24">'[7]Unit Input'!$D$43</definedName>
    <definedName name="landlordrefrigerator" localSheetId="6">'[7]Unit Input'!$D$43</definedName>
    <definedName name="landlordrefrigerator">'[8]Unit Input'!$D$43</definedName>
    <definedName name="landlordwindowac" localSheetId="21">'[6]Unit Input'!$D$44</definedName>
    <definedName name="landlordwindowac" localSheetId="24">'[7]Unit Input'!$D$44</definedName>
    <definedName name="landlordwindowac" localSheetId="6">'[7]Unit Input'!$D$44</definedName>
    <definedName name="landlordwindowac">'[8]Unit Input'!$D$44</definedName>
    <definedName name="low_income_discount_Baseline" localSheetId="13">'[16]Effective-Rates'!#REF!</definedName>
    <definedName name="low_income_discount_Baseline">'[16]Effective-Rates'!#REF!</definedName>
    <definedName name="lowflowshowerhead" localSheetId="21">'[6]Unit Input'!$D$25</definedName>
    <definedName name="lowflowshowerhead" localSheetId="24">'[7]Unit Input'!$D$25</definedName>
    <definedName name="lowflowshowerhead" localSheetId="6">'[7]Unit Input'!$D$25</definedName>
    <definedName name="lowflowshowerhead">'[8]Unit Input'!$D$25</definedName>
    <definedName name="LS_1_allnight" localSheetId="13">'[16]Effective-Rates'!#REF!</definedName>
    <definedName name="LS_1_allnight">'[16]Effective-Rates'!#REF!</definedName>
    <definedName name="LS_1_midnight" localSheetId="13">'[16]Effective-Rates'!#REF!</definedName>
    <definedName name="LS_1_midnight">'[16]Effective-Rates'!#REF!</definedName>
    <definedName name="LS_2_allnight" localSheetId="13">'[16]Effective-Rates'!#REF!</definedName>
    <definedName name="LS_2_allnight">'[16]Effective-Rates'!#REF!</definedName>
    <definedName name="LS_2_midnight" localSheetId="13">'[16]Effective-Rates'!#REF!</definedName>
    <definedName name="LS_2_midnight">'[16]Effective-Rates'!#REF!</definedName>
    <definedName name="LS_3" localSheetId="13">'[16]Effective-Rates'!#REF!</definedName>
    <definedName name="LS_3">'[16]Effective-Rates'!#REF!</definedName>
    <definedName name="MC__T_Land" localSheetId="13">#REF!</definedName>
    <definedName name="MC__T_Land" localSheetId="5">#REF!</definedName>
    <definedName name="MC__T_Land">#REF!</definedName>
    <definedName name="mc_dist_circuits" localSheetId="13">#REF!</definedName>
    <definedName name="mc_dist_circuits" localSheetId="5">#REF!</definedName>
    <definedName name="mc_dist_circuits">#REF!</definedName>
    <definedName name="mc_dist_land" localSheetId="13">#REF!</definedName>
    <definedName name="mc_dist_land" localSheetId="5">#REF!</definedName>
    <definedName name="mc_dist_land">#REF!</definedName>
    <definedName name="mc_dist_station" localSheetId="13">#REF!</definedName>
    <definedName name="mc_dist_station">#REF!</definedName>
    <definedName name="mc_non_iso_t_circuits" localSheetId="13">#REF!</definedName>
    <definedName name="mc_non_iso_t_circuits">#REF!</definedName>
    <definedName name="MC_non_iso_T_Land" localSheetId="13">#REF!</definedName>
    <definedName name="MC_non_iso_T_Land">#REF!</definedName>
    <definedName name="MC_non_iso_t_station" localSheetId="13">#REF!</definedName>
    <definedName name="MC_non_iso_t_station">#REF!</definedName>
    <definedName name="mc_t_circuits" localSheetId="13">#REF!</definedName>
    <definedName name="mc_t_circuits">#REF!</definedName>
    <definedName name="MC_T_Land" localSheetId="13">#REF!</definedName>
    <definedName name="MC_T_Land">#REF!</definedName>
    <definedName name="MC_t_station" localSheetId="13">#REF!</definedName>
    <definedName name="MC_t_station">#REF!</definedName>
    <definedName name="MCRR_22" localSheetId="13">#REF!</definedName>
    <definedName name="MCRR_22">#REF!</definedName>
    <definedName name="MCRR_TABLE" localSheetId="13">#REF!</definedName>
    <definedName name="MCRR_TABLE">#REF!</definedName>
    <definedName name="MCRR_TABLE_W_RD" localSheetId="13">#REF!</definedName>
    <definedName name="MCRR_TABLE_W_RD">#REF!</definedName>
    <definedName name="MDD_Sector_1" localSheetId="13">#REF!</definedName>
    <definedName name="MDD_Sector_1">#REF!</definedName>
    <definedName name="MDD_Sector_2" localSheetId="13">#REF!</definedName>
    <definedName name="MDD_Sector_2">#REF!</definedName>
    <definedName name="minorhomerepair" localSheetId="21">'[6]Unit Input'!$D$26:$D$28</definedName>
    <definedName name="minorhomerepair" localSheetId="24">'[7]Unit Input'!$D$26:$D$28</definedName>
    <definedName name="minorhomerepair" localSheetId="6">'[7]Unit Input'!$D$26:$D$28</definedName>
    <definedName name="minorhomerepair">'[8]Unit Input'!$D$26:$D$28</definedName>
    <definedName name="misc" localSheetId="21">'[6]Unit Input'!$D$42</definedName>
    <definedName name="misc" localSheetId="24">'[7]Unit Input'!$D$42</definedName>
    <definedName name="misc" localSheetId="6">'[7]Unit Input'!$D$42</definedName>
    <definedName name="misc">'[8]Unit Input'!$D$42</definedName>
    <definedName name="Month" localSheetId="21">'[23]Key to Tables'!$B$15</definedName>
    <definedName name="Month" localSheetId="24">'[24]Key to Tables'!$B$15</definedName>
    <definedName name="Month" localSheetId="6">'[24]Key to Tables'!$B$15</definedName>
    <definedName name="Month">'[25]Key to Tables'!$B$15</definedName>
    <definedName name="Name" localSheetId="13">'[26]Proposed-RTP-Scalers'!#REF!</definedName>
    <definedName name="Name">'[26]Proposed-RTP-Scalers'!#REF!</definedName>
    <definedName name="Name1" localSheetId="13">'[26]Proposed-RTP-Scalers'!#REF!</definedName>
    <definedName name="Name1">'[26]Proposed-RTP-Scalers'!#REF!</definedName>
    <definedName name="non.iso.T.land">[22]RCN!$E$53:$CG$53,[22]RCN!$E$61:$CG$61</definedName>
    <definedName name="OL_1_Allnight" localSheetId="13">'[16]Effective-Rates'!#REF!</definedName>
    <definedName name="OL_1_Allnight" localSheetId="5">'[16]Effective-Rates'!#REF!</definedName>
    <definedName name="OL_1_Allnight">'[16]Effective-Rates'!#REF!</definedName>
    <definedName name="OL_1_Midnight" localSheetId="13">'[16]Effective-Rates'!#REF!</definedName>
    <definedName name="OL_1_Midnight">'[16]Effective-Rates'!#REF!</definedName>
    <definedName name="Other_offsets" localSheetId="13">#REF!</definedName>
    <definedName name="Other_offsets" localSheetId="5">#REF!</definedName>
    <definedName name="Other_offsets">#REF!</definedName>
    <definedName name="outreachassess" localSheetId="13">#REF!</definedName>
    <definedName name="outreachassess" localSheetId="5">#REF!</definedName>
    <definedName name="outreachassess">#REF!</definedName>
    <definedName name="PAGE1.1_MCRR_21" localSheetId="13">#REF!</definedName>
    <definedName name="PAGE1.1_MCRR_21" localSheetId="5">#REF!</definedName>
    <definedName name="PAGE1.1_MCRR_21">#REF!</definedName>
    <definedName name="PAGE1_MCRR_16" localSheetId="13">#REF!</definedName>
    <definedName name="PAGE1_MCRR_16">#REF!</definedName>
    <definedName name="PAGE1_MCRR_21" localSheetId="13">#REF!</definedName>
    <definedName name="PAGE1_MCRR_21">#REF!</definedName>
    <definedName name="PAGE1_MCRR_30" localSheetId="13">#REF!</definedName>
    <definedName name="PAGE1_MCRR_30">#REF!</definedName>
    <definedName name="PAGE2.1_MCRR_21" localSheetId="13">#REF!</definedName>
    <definedName name="PAGE2.1_MCRR_21">#REF!</definedName>
    <definedName name="PAGE2_MCRR_16" localSheetId="13">#REF!</definedName>
    <definedName name="PAGE2_MCRR_16">#REF!</definedName>
    <definedName name="PAGE2_MCRR_21" localSheetId="13">#REF!</definedName>
    <definedName name="PAGE2_MCRR_21">#REF!</definedName>
    <definedName name="PAGE2_MCRR_30" localSheetId="13">#REF!</definedName>
    <definedName name="PAGE2_MCRR_30">#REF!</definedName>
    <definedName name="PAGE3.1_MCRR_21" localSheetId="13">#REF!</definedName>
    <definedName name="PAGE3.1_MCRR_21">#REF!</definedName>
    <definedName name="PAGE3_MCRR_16" localSheetId="13">#REF!</definedName>
    <definedName name="PAGE3_MCRR_16">#REF!</definedName>
    <definedName name="PAGE3_MCRR_21" localSheetId="13">#REF!</definedName>
    <definedName name="PAGE3_MCRR_21">#REF!</definedName>
    <definedName name="PAGE3_MCRR_30" localSheetId="13">#REF!</definedName>
    <definedName name="PAGE3_MCRR_30">#REF!</definedName>
    <definedName name="PAGE4_MCRR_16" localSheetId="13">#REF!</definedName>
    <definedName name="PAGE4_MCRR_16">#REF!</definedName>
    <definedName name="PAGE4_MCRR_21" localSheetId="13">#REF!</definedName>
    <definedName name="PAGE4_MCRR_21">#REF!</definedName>
    <definedName name="PAGE4_MCRR_30" localSheetId="13">#REF!</definedName>
    <definedName name="PAGE4_MCRR_30">#REF!</definedName>
    <definedName name="PAGE5_MCRR_16" localSheetId="13">#REF!</definedName>
    <definedName name="PAGE5_MCRR_16">#REF!</definedName>
    <definedName name="PAGE6.1_MCRR_16" localSheetId="13">#REF!</definedName>
    <definedName name="PAGE6.1_MCRR_16">#REF!</definedName>
    <definedName name="PAGE6_MCRR_16" localSheetId="13">#REF!</definedName>
    <definedName name="PAGE6_MCRR_16">#REF!</definedName>
    <definedName name="PAGE7.1_MCRR_16">#N/A</definedName>
    <definedName name="PAGE7_MCRR_16" localSheetId="13">#REF!</definedName>
    <definedName name="PAGE7_MCRR_16">#REF!</definedName>
    <definedName name="PAGE8_MCRR_16">#N/A</definedName>
    <definedName name="Percent_AC" localSheetId="13">#REF!</definedName>
    <definedName name="Percent_AC">#REF!</definedName>
    <definedName name="Percent_Elec_Water" localSheetId="13">#REF!</definedName>
    <definedName name="Percent_Elec_Water">#REF!</definedName>
    <definedName name="Percent_Gas_Heat" localSheetId="21">'[6]Per Measure Savings'!$M$8</definedName>
    <definedName name="Percent_Gas_Heat" localSheetId="24">'[7]Per Measure Savings'!$M$8</definedName>
    <definedName name="Percent_Gas_Heat" localSheetId="6">'[7]Per Measure Savings'!$M$8</definedName>
    <definedName name="Percent_Gas_Heat">'[8]Per Measure Savings'!$M$8</definedName>
    <definedName name="Percent_Gas_Water" localSheetId="21">'[6]Per Measure Savings'!$L$8</definedName>
    <definedName name="Percent_Gas_Water" localSheetId="24">'[7]Per Measure Savings'!$L$8</definedName>
    <definedName name="Percent_Gas_Water" localSheetId="6">'[7]Per Measure Savings'!$L$8</definedName>
    <definedName name="Percent_Gas_Water">'[8]Per Measure Savings'!$L$8</definedName>
    <definedName name="Percent_SH" localSheetId="13">#REF!</definedName>
    <definedName name="Percent_SH" localSheetId="5">#REF!</definedName>
    <definedName name="Percent_SH">#REF!</definedName>
    <definedName name="permanentevapcooler" localSheetId="21">'[6]Unit Input'!$D$46</definedName>
    <definedName name="permanentevapcooler" localSheetId="24">'[7]Unit Input'!$D$46</definedName>
    <definedName name="permanentevapcooler" localSheetId="6">'[7]Unit Input'!$D$46</definedName>
    <definedName name="permanentevapcooler">'[8]Unit Input'!$D$46</definedName>
    <definedName name="portableevapcooler" localSheetId="21">'[6]Unit Input'!$D$30</definedName>
    <definedName name="portableevapcooler" localSheetId="24">'[7]Unit Input'!$D$30</definedName>
    <definedName name="portableevapcooler" localSheetId="6">'[7]Unit Input'!$D$30</definedName>
    <definedName name="portableevapcooler">'[8]Unit Input'!$D$30</definedName>
    <definedName name="_xlnm.Print_Area" localSheetId="18">'CARE- Table 1'!$A$1:$H$28</definedName>
    <definedName name="_xlnm.Print_Area" localSheetId="20">'CARE -Table 3 '!$A$2:$I$41</definedName>
    <definedName name="_xlnm.Print_Area" localSheetId="27">'CARE-Table 10'!$A$1:$F$27</definedName>
    <definedName name="_xlnm.Print_Area" localSheetId="28">'CARE-Table 11'!$A$1:$F$60</definedName>
    <definedName name="_xlnm.Print_Area" localSheetId="29">'CARE-Table 12 '!$A$1:$G$34</definedName>
    <definedName name="_xlnm.Print_Area" localSheetId="30">'CARE-Table 13'!$A$1:$J$13</definedName>
    <definedName name="_xlnm.Print_Area" localSheetId="31">'CARE-Table 14'!$A$1:$B$18</definedName>
    <definedName name="_xlnm.Print_Area" localSheetId="19">'CARE-Table 2 '!$A$1:$Y$25</definedName>
    <definedName name="_xlnm.Print_Area" localSheetId="21">'CARE-Table 4'!$A$1:$G$9</definedName>
    <definedName name="_xlnm.Print_Area" localSheetId="22">'CARE-Table 5'!$A$1:$J$57</definedName>
    <definedName name="_xlnm.Print_Area" localSheetId="23">'CARE-Table 6'!$A$1:$H$21</definedName>
    <definedName name="_xlnm.Print_Area" localSheetId="24">'CARE-Table 7'!$A$1:$H$75</definedName>
    <definedName name="_xlnm.Print_Area" localSheetId="25">'CARE-Table 8'!$A$1:$H$16</definedName>
    <definedName name="_xlnm.Print_Area" localSheetId="26">'CARE-Table 9'!$A$1:$D$26</definedName>
    <definedName name="_xlnm.Print_Area" localSheetId="13">'ESA Table 12'!$A$1:$Z$42</definedName>
    <definedName name="_xlnm.Print_Area" localSheetId="15">'ESA -Table 14 '!$B$1:$M$41</definedName>
    <definedName name="_xlnm.Print_Area" localSheetId="5">'ESA Table 4 '!$A$1:$G$70</definedName>
    <definedName name="_xlnm.Print_Area" localSheetId="9">'ESA Table -8'!$A$1:$I$56</definedName>
    <definedName name="_xlnm.Print_Area" localSheetId="1">'ESA-Table 1'!$A$1:$M$39</definedName>
    <definedName name="_xlnm.Print_Area" localSheetId="11">'ESA-Table 10'!$B$1:$D$29</definedName>
    <definedName name="_xlnm.Print_Area" localSheetId="12">'ESA-Table 11'!$A$1:$E$5</definedName>
    <definedName name="_xlnm.Print_Area" localSheetId="14">'ESA-Table 13'!$B$1:$C$23</definedName>
    <definedName name="_xlnm.Print_Area" localSheetId="16">'ESA-Table 15-Lighting'!$A$1:$F$42</definedName>
    <definedName name="_xlnm.Print_Area" localSheetId="17">'ESA-Table 16'!$A$1:$H$235</definedName>
    <definedName name="_xlnm.Print_Area" localSheetId="2">'ESA-Table 2'!$A$1:$H$75</definedName>
    <definedName name="_xlnm.Print_Area" localSheetId="3">'ESA-Table 3'!$A$1:$G$20</definedName>
    <definedName name="_xlnm.Print_Area" localSheetId="4">'ESA-Table 3 (if New CE Test)'!$A$1:$P$30</definedName>
    <definedName name="_xlnm.Print_Area" localSheetId="6">'ESA-Table 5'!$A$1:$G$79</definedName>
    <definedName name="_xlnm.Print_Area" localSheetId="7">'ESA-Table 6'!$A$1:$S$62</definedName>
    <definedName name="_xlnm.Print_Area" localSheetId="8">'ESA-Table 7'!$A$1:$E$35</definedName>
    <definedName name="_xlnm.Print_Area" localSheetId="10">'ESA-Table 9'!$A$1:$G$52</definedName>
    <definedName name="_xlnm.Print_Area" localSheetId="0">'SUMMARY -TABLE'!$A$1:$D$71</definedName>
    <definedName name="_xlnm.Print_Area">#REF!</definedName>
    <definedName name="PRINT_AREA_MI" localSheetId="13">#REF!</definedName>
    <definedName name="PRINT_AREA_MI" localSheetId="5">#REF!</definedName>
    <definedName name="PRINT_AREA_MI">#REF!</definedName>
    <definedName name="_xlnm.Print_Titles" localSheetId="28">'CARE-Table 11'!$1:$4</definedName>
    <definedName name="_xlnm.Print_Titles" localSheetId="24">'CARE-Table 7'!$1:$5</definedName>
    <definedName name="_xlnm.Print_Titles" localSheetId="15">'ESA -Table 14 '!$1:$2</definedName>
    <definedName name="_xlnm.Print_Titles" localSheetId="17">'ESA-Table 16'!$1:$4</definedName>
    <definedName name="_xlnm.Print_Titles" localSheetId="2">'ESA-Table 2'!$A:$B</definedName>
    <definedName name="_xlnm.Print_Titles" localSheetId="6">'ESA-Table 5'!$1:$3</definedName>
    <definedName name="RCN_sector_1" localSheetId="13">#REF!</definedName>
    <definedName name="RCN_sector_1" localSheetId="5">#REF!</definedName>
    <definedName name="RCN_sector_1">#REF!</definedName>
    <definedName name="RCN_sector_2" localSheetId="13">#REF!</definedName>
    <definedName name="RCN_sector_2" localSheetId="5">#REF!</definedName>
    <definedName name="RCN_sector_2">#REF!</definedName>
    <definedName name="refrigerator" localSheetId="21">'[6]Unit Input'!$D$31:$D$33</definedName>
    <definedName name="refrigerator" localSheetId="24">'[7]Unit Input'!$D$31:$D$33</definedName>
    <definedName name="refrigerator" localSheetId="6">'[7]Unit Input'!$D$31:$D$33</definedName>
    <definedName name="refrigerator">'[8]Unit Input'!$D$31:$D$33</definedName>
    <definedName name="RELAMP" localSheetId="13">#REF!</definedName>
    <definedName name="RELAMP" localSheetId="5">#REF!</definedName>
    <definedName name="RELAMP">#REF!</definedName>
    <definedName name="setbackthermostat" localSheetId="21">'[6]Unit Input'!$D$55</definedName>
    <definedName name="setbackthermostat" localSheetId="24">'[7]Unit Input'!$D$55</definedName>
    <definedName name="setbackthermostat" localSheetId="6">'[7]Unit Input'!$D$55</definedName>
    <definedName name="setbackthermostat">'[8]Unit Input'!$D$55</definedName>
    <definedName name="SUMM_1" localSheetId="13">#REF!</definedName>
    <definedName name="SUMM_1" localSheetId="5">#REF!</definedName>
    <definedName name="SUMM_1">#REF!</definedName>
    <definedName name="SYS_ADJ2" localSheetId="13">#REF!</definedName>
    <definedName name="SYS_ADJ2" localSheetId="5">#REF!</definedName>
    <definedName name="SYS_ADJ2">#REF!</definedName>
    <definedName name="t" localSheetId="21">'[6]Unit Input'!$D$21</definedName>
    <definedName name="t" localSheetId="24">'[7]Unit Input'!$D$21</definedName>
    <definedName name="t" localSheetId="6">'[7]Unit Input'!$D$21</definedName>
    <definedName name="t">'[8]Unit Input'!$D$21</definedName>
    <definedName name="table" localSheetId="21">'[6]Unit Input'!$D$48</definedName>
    <definedName name="table" localSheetId="24">'[7]Unit Input'!$D$48</definedName>
    <definedName name="table" localSheetId="6">'[7]Unit Input'!$D$48</definedName>
    <definedName name="table">'[8]Unit Input'!$D$48</definedName>
    <definedName name="table29">'[27]Unit Input'!$D$29</definedName>
    <definedName name="table29a">'[8]Unit Input'!$D$29</definedName>
    <definedName name="tbale" localSheetId="21">'[6]Unit Input'!$D$40</definedName>
    <definedName name="tbale" localSheetId="24">'[7]Unit Input'!$D$40</definedName>
    <definedName name="tbale" localSheetId="6">'[7]Unit Input'!$D$40</definedName>
    <definedName name="tbale">'[8]Unit Input'!$D$40</definedName>
    <definedName name="TC_1" localSheetId="13">#REF!</definedName>
    <definedName name="TC_1" localSheetId="5">#REF!</definedName>
    <definedName name="TC_1">#REF!</definedName>
    <definedName name="Therm" localSheetId="21">'[6]Key to Tables'!$B$18</definedName>
    <definedName name="Therm" localSheetId="24">'[7]Key to Tables'!$B$18</definedName>
    <definedName name="Therm" localSheetId="6">'[7]Key to Tables'!$B$18</definedName>
    <definedName name="Therm">'[8]Key to Tables'!$B$18</definedName>
    <definedName name="total_offsets_summer" localSheetId="13">#REF!</definedName>
    <definedName name="total_offsets_summer" localSheetId="5">#REF!</definedName>
    <definedName name="total_offsets_summer">#REF!</definedName>
    <definedName name="Total_offsets_winter" localSheetId="13">'[16]Effective-Rates'!#REF!</definedName>
    <definedName name="Total_offsets_winter">'[16]Effective-Rates'!#REF!</definedName>
    <definedName name="total_rates_summer" localSheetId="13">'[16]Effective-Rates'!#REF!</definedName>
    <definedName name="total_rates_summer">'[16]Effective-Rates'!#REF!</definedName>
    <definedName name="total_rates_winter" localSheetId="13">'[16]Effective-Rates'!#REF!</definedName>
    <definedName name="total_rates_winter">'[16]Effective-Rates'!#REF!</definedName>
    <definedName name="TOU_HEADER" localSheetId="13">#REF!</definedName>
    <definedName name="TOU_HEADER" localSheetId="5">#REF!</definedName>
    <definedName name="TOU_HEADER">#REF!</definedName>
    <definedName name="TOU_PA_5_1" localSheetId="13">#REF!</definedName>
    <definedName name="TOU_PA_5_1" localSheetId="5">#REF!</definedName>
    <definedName name="TOU_PA_5_1">#REF!</definedName>
    <definedName name="TOU_PA_5_2" localSheetId="13">'[28]RevReq-Detail'!#REF!</definedName>
    <definedName name="TOU_PA_5_2" localSheetId="5">'[28]RevReq-Detail'!#REF!</definedName>
    <definedName name="TOU_PA_5_2">'[28]RevReq-Detail'!#REF!</definedName>
    <definedName name="UMC_PAGE1" localSheetId="13">#REF!</definedName>
    <definedName name="UMC_PAGE1" localSheetId="5">#REF!</definedName>
    <definedName name="UMC_PAGE1">#REF!</definedName>
    <definedName name="UMC_PAGE2" localSheetId="13">#REF!</definedName>
    <definedName name="UMC_PAGE2" localSheetId="5">#REF!</definedName>
    <definedName name="UMC_PAGE2">#REF!</definedName>
    <definedName name="UMC_PAGE3" localSheetId="13">#REF!</definedName>
    <definedName name="UMC_PAGE3" localSheetId="5">#REF!</definedName>
    <definedName name="UMC_PAGE3">#REF!</definedName>
    <definedName name="UMC_PAGE4" localSheetId="13">#REF!</definedName>
    <definedName name="UMC_PAGE4">#REF!</definedName>
    <definedName name="UMC_PAGE4.1" localSheetId="13">#REF!</definedName>
    <definedName name="UMC_PAGE4.1">#REF!</definedName>
    <definedName name="UMC_PAGE5" localSheetId="13">#REF!</definedName>
    <definedName name="UMC_PAGE5">#REF!</definedName>
    <definedName name="UMC_PAGE6" localSheetId="13">#REF!</definedName>
    <definedName name="UMC_PAGE6">#REF!</definedName>
    <definedName name="waterheaterblanket" localSheetId="21">'[6]Unit Input'!$D$34:$D$36</definedName>
    <definedName name="waterheaterblanket" localSheetId="24">'[7]Unit Input'!$D$34:$D$36</definedName>
    <definedName name="waterheaterblanket" localSheetId="6">'[7]Unit Input'!$D$34:$D$36</definedName>
    <definedName name="waterheaterblanket">'[8]Unit Input'!$D$34:$D$36</definedName>
    <definedName name="waterheaterpipewrap" localSheetId="21">'[6]Unit Input'!$D$37</definedName>
    <definedName name="waterheaterpipewrap" localSheetId="24">'[7]Unit Input'!$D$37</definedName>
    <definedName name="waterheaterpipewrap" localSheetId="6">'[7]Unit Input'!$D$37</definedName>
    <definedName name="waterheaterpipewrap">'[8]Unit Input'!$D$37</definedName>
    <definedName name="wholehousefan" localSheetId="21">'[6]Unit Input'!$D$52</definedName>
    <definedName name="wholehousefan" localSheetId="24">'[7]Unit Input'!$D$52</definedName>
    <definedName name="wholehousefan" localSheetId="6">'[7]Unit Input'!$D$52</definedName>
    <definedName name="wholehousefan">'[8]Unit Input'!$D$52</definedName>
    <definedName name="windowAC" localSheetId="21">'[6]Unit Input'!$D$47</definedName>
    <definedName name="windowAC" localSheetId="24">'[7]Unit Input'!$D$47</definedName>
    <definedName name="windowAC" localSheetId="6">'[7]Unit Input'!$D$47</definedName>
    <definedName name="windowAC">'[8]Unit Input'!$D$47</definedName>
    <definedName name="working_capital_factor">[21]Loaders!$D$20</definedName>
    <definedName name="xx" localSheetId="21">#REF!</definedName>
    <definedName name="xx" localSheetId="24">#REF!</definedName>
    <definedName name="xx" localSheetId="13">#REF!</definedName>
    <definedName name="xx" localSheetId="5">#REF!</definedName>
    <definedName name="xx">#REF!</definedName>
    <definedName name="Year" localSheetId="21">'[29]Key to Tables'!$B$16</definedName>
    <definedName name="Year" localSheetId="24">'[30]Key to Tables'!$B$16</definedName>
    <definedName name="Year" localSheetId="6">'[30]Key to Tables'!$B$16</definedName>
    <definedName name="Year">'[31]Key to Tables'!$B$16</definedName>
  </definedNames>
  <calcPr calcId="145621"/>
</workbook>
</file>

<file path=xl/calcChain.xml><?xml version="1.0" encoding="utf-8"?>
<calcChain xmlns="http://schemas.openxmlformats.org/spreadsheetml/2006/main">
  <c r="E51" i="101" l="1"/>
  <c r="B48" i="19" l="1"/>
  <c r="G45" i="19"/>
  <c r="F45" i="19"/>
  <c r="C45" i="19"/>
  <c r="D45" i="19" s="1"/>
  <c r="G43" i="19"/>
  <c r="F43" i="19"/>
  <c r="C43" i="19"/>
  <c r="E43" i="19" s="1"/>
  <c r="G39" i="19"/>
  <c r="F39" i="19"/>
  <c r="C39" i="19"/>
  <c r="D39" i="19" s="1"/>
  <c r="G38" i="19"/>
  <c r="F38" i="19"/>
  <c r="C38" i="19"/>
  <c r="E38" i="19" s="1"/>
  <c r="G37" i="19"/>
  <c r="F37" i="19"/>
  <c r="C37" i="19"/>
  <c r="D37" i="19" s="1"/>
  <c r="G36" i="19"/>
  <c r="F36" i="19"/>
  <c r="E36" i="19"/>
  <c r="C36" i="19"/>
  <c r="D36" i="19" s="1"/>
  <c r="G35" i="19"/>
  <c r="F35" i="19"/>
  <c r="C35" i="19"/>
  <c r="D35" i="19" s="1"/>
  <c r="G30" i="19"/>
  <c r="F30" i="19"/>
  <c r="C30" i="19"/>
  <c r="E30" i="19" s="1"/>
  <c r="G29" i="19"/>
  <c r="F29" i="19"/>
  <c r="C29" i="19"/>
  <c r="D29" i="19" s="1"/>
  <c r="G28" i="19"/>
  <c r="F28" i="19"/>
  <c r="E28" i="19"/>
  <c r="D28" i="19"/>
  <c r="C28" i="19"/>
  <c r="G27" i="19"/>
  <c r="F27" i="19"/>
  <c r="E27" i="19"/>
  <c r="C27" i="19"/>
  <c r="D27" i="19" s="1"/>
  <c r="G26" i="19"/>
  <c r="F26" i="19"/>
  <c r="C26" i="19"/>
  <c r="E26" i="19" s="1"/>
  <c r="G23" i="19"/>
  <c r="F23" i="19"/>
  <c r="C23" i="19"/>
  <c r="D23" i="19" s="1"/>
  <c r="G16" i="19"/>
  <c r="F16" i="19"/>
  <c r="C16" i="19"/>
  <c r="D16" i="19" s="1"/>
  <c r="G14" i="19"/>
  <c r="F14" i="19"/>
  <c r="E14" i="19"/>
  <c r="C14" i="19"/>
  <c r="D14" i="19" s="1"/>
  <c r="G13" i="19"/>
  <c r="F13" i="19"/>
  <c r="C13" i="19"/>
  <c r="E13" i="19" s="1"/>
  <c r="G12" i="19"/>
  <c r="F12" i="19"/>
  <c r="C12" i="19"/>
  <c r="D12" i="19" s="1"/>
  <c r="G11" i="19"/>
  <c r="F11" i="19"/>
  <c r="C11" i="19"/>
  <c r="E11" i="19" s="1"/>
  <c r="G10" i="19"/>
  <c r="F10" i="19"/>
  <c r="C10" i="19"/>
  <c r="D10" i="19" s="1"/>
  <c r="G9" i="19"/>
  <c r="F9" i="19"/>
  <c r="C9" i="19"/>
  <c r="E9" i="19" s="1"/>
  <c r="G7" i="19"/>
  <c r="F7" i="19"/>
  <c r="C7" i="19"/>
  <c r="D7" i="19" s="1"/>
  <c r="G6" i="19"/>
  <c r="F6" i="19"/>
  <c r="C6" i="19"/>
  <c r="E6" i="19" s="1"/>
  <c r="G5" i="19"/>
  <c r="G49" i="19" s="1"/>
  <c r="F5" i="19"/>
  <c r="C5" i="19"/>
  <c r="D5" i="19" s="1"/>
  <c r="E10" i="19" l="1"/>
  <c r="D11" i="19"/>
  <c r="E16" i="19"/>
  <c r="E39" i="19"/>
  <c r="D43" i="19"/>
  <c r="E5" i="19"/>
  <c r="D6" i="19"/>
  <c r="E35" i="19"/>
  <c r="E7" i="19"/>
  <c r="D9" i="19"/>
  <c r="E12" i="19"/>
  <c r="D13" i="19"/>
  <c r="E23" i="19"/>
  <c r="D26" i="19"/>
  <c r="E29" i="19"/>
  <c r="D30" i="19"/>
  <c r="E37" i="19"/>
  <c r="D38" i="19"/>
  <c r="E45" i="19"/>
  <c r="I5" i="67"/>
  <c r="H5" i="67"/>
  <c r="C15" i="67"/>
  <c r="B15" i="67"/>
  <c r="P22" i="102"/>
  <c r="O22" i="102"/>
  <c r="G12" i="93" l="1"/>
  <c r="K34" i="102"/>
  <c r="V12" i="102"/>
  <c r="D13" i="102"/>
  <c r="N15" i="102"/>
  <c r="M15" i="102"/>
  <c r="Q15" i="102"/>
  <c r="N12" i="102"/>
  <c r="Q13" i="102" l="1"/>
  <c r="I24" i="102"/>
  <c r="E35" i="102"/>
  <c r="J31" i="102"/>
  <c r="I31" i="102"/>
  <c r="H31" i="102"/>
  <c r="E31" i="102"/>
  <c r="J30" i="102"/>
  <c r="K30" i="102" s="1"/>
  <c r="I30" i="102"/>
  <c r="H30" i="102"/>
  <c r="E30" i="102"/>
  <c r="J29" i="102"/>
  <c r="I29" i="102"/>
  <c r="H29" i="102"/>
  <c r="E29" i="102"/>
  <c r="J28" i="102"/>
  <c r="I28" i="102"/>
  <c r="H28" i="102"/>
  <c r="E28" i="102"/>
  <c r="J27" i="102"/>
  <c r="I27" i="102"/>
  <c r="H27" i="102"/>
  <c r="E27" i="102"/>
  <c r="J26" i="102"/>
  <c r="I26" i="102"/>
  <c r="H26" i="102"/>
  <c r="E26" i="102"/>
  <c r="J25" i="102"/>
  <c r="I25" i="102"/>
  <c r="H25" i="102"/>
  <c r="E25" i="102"/>
  <c r="J24" i="102"/>
  <c r="H24" i="102"/>
  <c r="E24" i="102"/>
  <c r="U22" i="102"/>
  <c r="U33" i="102" s="1"/>
  <c r="P33" i="102"/>
  <c r="M22" i="102"/>
  <c r="M33" i="102" s="1"/>
  <c r="L22" i="102"/>
  <c r="L33" i="102" s="1"/>
  <c r="G22" i="102"/>
  <c r="G33" i="102" s="1"/>
  <c r="G36" i="102" s="1"/>
  <c r="F22" i="102"/>
  <c r="F33" i="102" s="1"/>
  <c r="J21" i="102"/>
  <c r="I21" i="102"/>
  <c r="H21" i="102"/>
  <c r="E21" i="102"/>
  <c r="J20" i="102"/>
  <c r="I20" i="102"/>
  <c r="H20" i="102"/>
  <c r="E20" i="102"/>
  <c r="J19" i="102"/>
  <c r="I19" i="102"/>
  <c r="K19" i="102" s="1"/>
  <c r="H19" i="102"/>
  <c r="E19" i="102"/>
  <c r="J18" i="102"/>
  <c r="I18" i="102"/>
  <c r="H18" i="102"/>
  <c r="E18" i="102"/>
  <c r="J17" i="102"/>
  <c r="I17" i="102"/>
  <c r="K17" i="102" s="1"/>
  <c r="H17" i="102"/>
  <c r="E17" i="102"/>
  <c r="J16" i="102"/>
  <c r="I16" i="102"/>
  <c r="H16" i="102"/>
  <c r="E16" i="102"/>
  <c r="Q22" i="102"/>
  <c r="Q33" i="102" s="1"/>
  <c r="J15" i="102"/>
  <c r="I15" i="102"/>
  <c r="H15" i="102"/>
  <c r="E15" i="102"/>
  <c r="H14" i="102"/>
  <c r="D22" i="102"/>
  <c r="D33" i="102" s="1"/>
  <c r="D36" i="102" s="1"/>
  <c r="E14" i="102"/>
  <c r="J13" i="102"/>
  <c r="I13" i="102"/>
  <c r="H13" i="102"/>
  <c r="E13" i="102"/>
  <c r="N22" i="102"/>
  <c r="N33" i="102" s="1"/>
  <c r="J12" i="102"/>
  <c r="I12" i="102"/>
  <c r="K12" i="102" s="1"/>
  <c r="H12" i="102"/>
  <c r="H22" i="102" s="1"/>
  <c r="E12" i="102"/>
  <c r="V22" i="102" l="1"/>
  <c r="V33" i="102" s="1"/>
  <c r="K31" i="102"/>
  <c r="K24" i="102"/>
  <c r="K25" i="102"/>
  <c r="K26" i="102"/>
  <c r="K28" i="102"/>
  <c r="K29" i="102"/>
  <c r="K20" i="102"/>
  <c r="K27" i="102"/>
  <c r="K15" i="102"/>
  <c r="K18" i="102"/>
  <c r="K13" i="102"/>
  <c r="K16" i="102"/>
  <c r="K21" i="102"/>
  <c r="H33" i="102"/>
  <c r="H36" i="102" s="1"/>
  <c r="F36" i="102"/>
  <c r="I14" i="102"/>
  <c r="J14" i="102"/>
  <c r="J22" i="102" s="1"/>
  <c r="J33" i="102" s="1"/>
  <c r="J36" i="102" s="1"/>
  <c r="C22" i="102"/>
  <c r="C33" i="102" l="1"/>
  <c r="E22" i="102"/>
  <c r="K14" i="102"/>
  <c r="K22" i="102" s="1"/>
  <c r="K33" i="102" s="1"/>
  <c r="K36" i="102" s="1"/>
  <c r="I22" i="102"/>
  <c r="I33" i="102" s="1"/>
  <c r="I36" i="102" s="1"/>
  <c r="C36" i="102" l="1"/>
  <c r="E33" i="102"/>
  <c r="E36" i="102" s="1"/>
  <c r="E18" i="73"/>
  <c r="G19" i="93" l="1"/>
  <c r="F6" i="93"/>
  <c r="E6" i="31" l="1"/>
  <c r="E7" i="31"/>
  <c r="E8" i="31"/>
  <c r="E9" i="31"/>
  <c r="E10" i="31"/>
  <c r="E11" i="31"/>
  <c r="E12" i="31"/>
  <c r="E13" i="31"/>
  <c r="E14" i="31"/>
  <c r="E15" i="31"/>
  <c r="E16" i="31"/>
  <c r="E17" i="31"/>
  <c r="E18" i="31"/>
  <c r="E19" i="31"/>
  <c r="E20" i="31"/>
  <c r="E21" i="31"/>
  <c r="E22" i="31"/>
  <c r="E23" i="31"/>
  <c r="E24" i="31"/>
  <c r="E25" i="31"/>
  <c r="E26" i="31"/>
  <c r="E27" i="31"/>
  <c r="E5" i="31"/>
  <c r="C58" i="101" l="1"/>
  <c r="B58" i="101"/>
  <c r="D13" i="88" l="1"/>
  <c r="C16" i="88"/>
  <c r="C15" i="88"/>
  <c r="C14" i="88"/>
  <c r="C13" i="88"/>
  <c r="B13" i="88"/>
  <c r="C53" i="92" l="1"/>
  <c r="D53" i="92"/>
  <c r="E53" i="92"/>
  <c r="F53" i="92"/>
  <c r="G53" i="92"/>
  <c r="H53" i="92"/>
  <c r="B53" i="92"/>
  <c r="C25" i="73" l="1"/>
  <c r="B25" i="73"/>
  <c r="E23" i="73"/>
  <c r="E22" i="73"/>
  <c r="E21" i="73"/>
  <c r="E17" i="73"/>
  <c r="E16" i="73"/>
  <c r="E5" i="73"/>
  <c r="E6" i="73"/>
  <c r="E7" i="73"/>
  <c r="E8" i="73"/>
  <c r="E9" i="73"/>
  <c r="E10" i="73"/>
  <c r="E11" i="73"/>
  <c r="E12" i="73"/>
  <c r="E13" i="73"/>
  <c r="E4" i="73"/>
  <c r="B14" i="73"/>
  <c r="C14" i="73"/>
  <c r="D14" i="73"/>
  <c r="D25" i="73" s="1"/>
  <c r="E14" i="73" l="1"/>
  <c r="E25" i="73" s="1"/>
  <c r="I24" i="67"/>
  <c r="H24" i="67"/>
  <c r="I23" i="67"/>
  <c r="H23" i="67"/>
  <c r="I22" i="67"/>
  <c r="H22" i="67"/>
  <c r="I21" i="67"/>
  <c r="H21" i="67"/>
  <c r="I19" i="67"/>
  <c r="H19" i="67"/>
  <c r="I18" i="67"/>
  <c r="H18" i="67"/>
  <c r="I17" i="67"/>
  <c r="H17" i="67"/>
  <c r="G29" i="67"/>
  <c r="G28" i="67"/>
  <c r="G24" i="67"/>
  <c r="G23" i="67"/>
  <c r="G22" i="67"/>
  <c r="G21" i="67"/>
  <c r="J21" i="67" s="1"/>
  <c r="G20" i="67"/>
  <c r="G19" i="67"/>
  <c r="G18" i="67"/>
  <c r="G17" i="67"/>
  <c r="I6" i="67"/>
  <c r="I7" i="67"/>
  <c r="I8" i="67"/>
  <c r="I12" i="67"/>
  <c r="I13" i="67"/>
  <c r="H6" i="67"/>
  <c r="H7" i="67"/>
  <c r="H8" i="67"/>
  <c r="H10" i="67"/>
  <c r="H12" i="67"/>
  <c r="H13" i="67"/>
  <c r="F15" i="67"/>
  <c r="F26" i="67" s="1"/>
  <c r="E15" i="67"/>
  <c r="E26" i="67" s="1"/>
  <c r="G14" i="67"/>
  <c r="G13" i="67"/>
  <c r="G12" i="67"/>
  <c r="G11" i="67"/>
  <c r="G10" i="67"/>
  <c r="G9" i="67"/>
  <c r="G8" i="67"/>
  <c r="G7" i="67"/>
  <c r="G6" i="67"/>
  <c r="G5" i="67"/>
  <c r="D24" i="67"/>
  <c r="D23" i="67"/>
  <c r="D22" i="67"/>
  <c r="D21" i="67"/>
  <c r="D20" i="67"/>
  <c r="D19" i="67"/>
  <c r="D18" i="67"/>
  <c r="D17" i="67"/>
  <c r="D6" i="67"/>
  <c r="J6" i="67" s="1"/>
  <c r="D7" i="67"/>
  <c r="D8" i="67"/>
  <c r="D9" i="67"/>
  <c r="D10" i="67"/>
  <c r="D11" i="67"/>
  <c r="D12" i="67"/>
  <c r="J12" i="67" s="1"/>
  <c r="D13" i="67"/>
  <c r="D14" i="67"/>
  <c r="D5" i="67"/>
  <c r="D15" i="67" l="1"/>
  <c r="H15" i="67"/>
  <c r="J19" i="67"/>
  <c r="J22" i="67"/>
  <c r="J23" i="67"/>
  <c r="J24" i="67"/>
  <c r="J17" i="67"/>
  <c r="J18" i="67"/>
  <c r="J5" i="67"/>
  <c r="J13" i="67"/>
  <c r="J8" i="67"/>
  <c r="J7" i="67"/>
  <c r="J10" i="67"/>
  <c r="I15" i="67"/>
  <c r="G15" i="67"/>
  <c r="G26" i="67" s="1"/>
  <c r="C12" i="88" s="1"/>
  <c r="B26" i="67"/>
  <c r="H26" i="67" s="1"/>
  <c r="C26" i="67"/>
  <c r="I26" i="67" s="1"/>
  <c r="D26" i="67" l="1"/>
  <c r="J15" i="67"/>
  <c r="D19" i="93"/>
  <c r="F11" i="93"/>
  <c r="F13" i="93"/>
  <c r="E17" i="93"/>
  <c r="E22" i="93" s="1"/>
  <c r="D7" i="93"/>
  <c r="F7" i="93" s="1"/>
  <c r="D8" i="93"/>
  <c r="F8" i="93" s="1"/>
  <c r="D9" i="93"/>
  <c r="F9" i="93" s="1"/>
  <c r="D10" i="93"/>
  <c r="F10" i="93" s="1"/>
  <c r="D11" i="93"/>
  <c r="D12" i="93"/>
  <c r="F12" i="93" s="1"/>
  <c r="D13" i="93"/>
  <c r="D14" i="93"/>
  <c r="F14" i="93" s="1"/>
  <c r="D15" i="93"/>
  <c r="F15" i="93" s="1"/>
  <c r="D6" i="93"/>
  <c r="C17" i="93"/>
  <c r="C22" i="93" s="1"/>
  <c r="B17" i="93"/>
  <c r="B22" i="93" s="1"/>
  <c r="F19" i="93" l="1"/>
  <c r="D17" i="93"/>
  <c r="D22" i="93" s="1"/>
  <c r="F22" i="93" s="1"/>
  <c r="F17" i="93"/>
  <c r="J26" i="67"/>
  <c r="D12" i="88" s="1"/>
  <c r="B12" i="88"/>
</calcChain>
</file>

<file path=xl/sharedStrings.xml><?xml version="1.0" encoding="utf-8"?>
<sst xmlns="http://schemas.openxmlformats.org/spreadsheetml/2006/main" count="2421" uniqueCount="1177">
  <si>
    <t>Food Stamps</t>
  </si>
  <si>
    <t>Healthy Families</t>
  </si>
  <si>
    <t>Medi-Cal</t>
  </si>
  <si>
    <t>WIC</t>
  </si>
  <si>
    <t>SSI</t>
  </si>
  <si>
    <t>CARE Income Qualified</t>
  </si>
  <si>
    <t>Zip - 7</t>
  </si>
  <si>
    <t>TANF</t>
  </si>
  <si>
    <t>NSL - Free Lunch</t>
  </si>
  <si>
    <t>80/20</t>
  </si>
  <si>
    <t>Indian Affairs General Assistance</t>
  </si>
  <si>
    <t>Issuance History</t>
  </si>
  <si>
    <t>Qualified Public Housing</t>
  </si>
  <si>
    <t>Head Start - Tribal</t>
  </si>
  <si>
    <t xml:space="preserve"> </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</si>
  <si>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</si>
  <si>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</si>
  <si>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</si>
  <si>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</si>
  <si>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</si>
  <si>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</si>
  <si>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</si>
  <si>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</si>
  <si>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</si>
  <si>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</si>
  <si>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</si>
  <si>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</si>
  <si>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</si>
  <si>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</si>
  <si>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 xml:space="preserve"> - Total Number of Homes Treated</t>
  </si>
  <si>
    <t>Measure Description</t>
  </si>
  <si>
    <t>Life Cycle Bill Savings Per Home</t>
  </si>
  <si>
    <t>Year</t>
  </si>
  <si>
    <t>$/Therm</t>
  </si>
  <si>
    <t>Ratio of Benefits Over Costs</t>
  </si>
  <si>
    <t>Program Year</t>
  </si>
  <si>
    <t>Program Costs</t>
  </si>
  <si>
    <t>Program Lifecycle Bill Savings</t>
  </si>
  <si>
    <t>Per Home Average Lifecycle Bill Savings</t>
  </si>
  <si>
    <t>Homes Treated</t>
  </si>
  <si>
    <t>Net Benefits;  $ Millions</t>
  </si>
  <si>
    <t>Private</t>
  </si>
  <si>
    <t>CBO</t>
  </si>
  <si>
    <t>WMDVBE</t>
  </si>
  <si>
    <t>LIHEAP</t>
  </si>
  <si>
    <t xml:space="preserve"> - Single Family Homes Treated</t>
  </si>
  <si>
    <t xml:space="preserve"> - Multi-family Homes Treated</t>
  </si>
  <si>
    <t>Utility 
Cost 
Test</t>
  </si>
  <si>
    <t>Unit of Measure</t>
  </si>
  <si>
    <t xml:space="preserve">CBO/WMDVBE </t>
  </si>
  <si>
    <t xml:space="preserve">Non-CBO/WMDVBE </t>
  </si>
  <si>
    <t>Units Installed</t>
  </si>
  <si>
    <t>Dwellings</t>
  </si>
  <si>
    <t>Costs</t>
  </si>
  <si>
    <t>Cost/ Unit</t>
  </si>
  <si>
    <t>Installations</t>
  </si>
  <si>
    <t>%</t>
  </si>
  <si>
    <t>$</t>
  </si>
  <si>
    <t>Modified
Participant
Test</t>
  </si>
  <si>
    <t>General Administration</t>
  </si>
  <si>
    <t xml:space="preserve"> - Mobile Homes Treated</t>
  </si>
  <si>
    <t xml:space="preserve"> - Total Master-Metered Homes Treated</t>
  </si>
  <si>
    <t>Total</t>
  </si>
  <si>
    <t>Per 
Measure 
Gas Impact 
(Therms)</t>
  </si>
  <si>
    <t>Effective 
Useful 
Life 
(EUL)</t>
  </si>
  <si>
    <t>Total Homes Served By the Program</t>
  </si>
  <si>
    <t>Cost/ 
Household</t>
  </si>
  <si>
    <t>Climate Zone</t>
  </si>
  <si>
    <t>PY Completed &amp; Expensed Installations</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</si>
  <si>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</si>
  <si>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</si>
  <si>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</si>
  <si>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</si>
  <si>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</si>
  <si>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</si>
  <si>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</si>
  <si>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</si>
  <si>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</si>
  <si>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</si>
  <si>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</si>
  <si>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</si>
  <si>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</si>
  <si>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</si>
  <si>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</si>
  <si>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To/From Year</t>
  </si>
  <si>
    <t>Enrollment</t>
  </si>
  <si>
    <t>County</t>
  </si>
  <si>
    <t>Penetration Rate</t>
  </si>
  <si>
    <t>Type of Enrollment</t>
  </si>
  <si>
    <t>Lighting</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</si>
  <si>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</si>
  <si>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</si>
  <si>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</si>
  <si>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</si>
  <si>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</si>
  <si>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</si>
  <si>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</si>
  <si>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</si>
  <si>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</si>
  <si>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</si>
  <si>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</si>
  <si>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</si>
  <si>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</si>
  <si>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xml:space="preserve">Program
Year 
</t>
  </si>
  <si>
    <t>% of Expenditure</t>
  </si>
  <si>
    <t>% OF Homes Treated</t>
  </si>
  <si>
    <t>Households</t>
  </si>
  <si>
    <t>Quantity Installed</t>
  </si>
  <si>
    <t>Bulb Description (wattage, lumens)</t>
  </si>
  <si>
    <t>Categorical Enrollment</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</si>
  <si>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</si>
  <si>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</si>
  <si>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</si>
  <si>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</si>
  <si>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</si>
  <si>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</si>
  <si>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Service Establishment Charge Discount</t>
  </si>
  <si>
    <t>CARE Rate Discount</t>
  </si>
  <si>
    <t>TOTAL Program Costs</t>
  </si>
  <si>
    <t>Measurement &amp; Evaluation</t>
  </si>
  <si>
    <t>Cool Centers</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</si>
  <si>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</si>
  <si>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</si>
  <si>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</si>
  <si>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</si>
  <si>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</si>
  <si>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</si>
  <si>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</si>
  <si>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</si>
  <si>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</si>
  <si>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</si>
  <si>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</si>
  <si>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</si>
  <si>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</si>
  <si>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</si>
  <si>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</si>
  <si>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</si>
  <si>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</si>
  <si>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</si>
  <si>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</si>
  <si>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</si>
  <si>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Recertification</t>
  </si>
  <si>
    <t>Capitation</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</si>
  <si>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</si>
  <si>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</si>
  <si>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</si>
  <si>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</si>
  <si>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</si>
  <si>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</si>
  <si>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</si>
  <si>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</si>
  <si>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</si>
  <si>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</si>
  <si>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</si>
  <si>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 of Total
Population
Dropped
(F/B)</t>
  </si>
  <si>
    <t>Recertification Rate %
(E/C)</t>
  </si>
  <si>
    <t>Rural</t>
  </si>
  <si>
    <t>Contractor Type 
(Check one or more if applicable)</t>
  </si>
  <si>
    <t>Contractor Name</t>
  </si>
  <si>
    <t>Eligible Households</t>
  </si>
  <si>
    <t>Electric Only</t>
  </si>
  <si>
    <t>Gas Only</t>
  </si>
  <si>
    <t>Gas and Electric</t>
  </si>
  <si>
    <t>CARE</t>
  </si>
  <si>
    <t>Non-CARE</t>
  </si>
  <si>
    <t>(Dollars per Customer)</t>
  </si>
  <si>
    <t>Average Monthly Gas / Electric Bill</t>
  </si>
  <si>
    <t>Tier 1</t>
  </si>
  <si>
    <t>Tier 2</t>
  </si>
  <si>
    <t>Gas Therms</t>
  </si>
  <si>
    <t>Average Monthly Gas / Electric Usage</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</si>
  <si>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</si>
  <si>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</si>
  <si>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</si>
  <si>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</si>
  <si>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</si>
  <si>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</si>
  <si>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</si>
  <si>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</si>
  <si>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</si>
  <si>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</si>
  <si>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</si>
  <si>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</si>
  <si>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</si>
  <si>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</si>
  <si>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</si>
  <si>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</si>
  <si>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t>Total Received</t>
  </si>
  <si>
    <t xml:space="preserve">Entity </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</si>
  <si>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</si>
  <si>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</si>
  <si>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</si>
  <si>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</si>
  <si>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</si>
  <si>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</si>
  <si>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</si>
  <si>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</si>
  <si>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</si>
  <si>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</si>
  <si>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</si>
  <si>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</si>
  <si>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</si>
  <si>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Total Authorized</t>
  </si>
  <si>
    <t xml:space="preserve">Total </t>
  </si>
  <si>
    <t xml:space="preserve">Participants 
Dropped </t>
  </si>
  <si>
    <t xml:space="preserve">Energy Savings Assistance Program and CARE Program </t>
  </si>
  <si>
    <t>ESA Program</t>
  </si>
  <si>
    <t>Authorized / Planning Assumptions</t>
  </si>
  <si>
    <t>Budget</t>
  </si>
  <si>
    <t>kWh Saved</t>
  </si>
  <si>
    <t>kW Demand Reduced</t>
  </si>
  <si>
    <t>Therms Saved</t>
  </si>
  <si>
    <t>CARE Program</t>
  </si>
  <si>
    <t>% of Budget Spent</t>
  </si>
  <si>
    <t>Subsidies and Benefits</t>
  </si>
  <si>
    <t xml:space="preserve">Total Program Costs and Discounts </t>
  </si>
  <si>
    <t>2013 CARE Penetration</t>
  </si>
  <si>
    <t>Estimated Eligible Participants</t>
  </si>
  <si>
    <t>Participants</t>
  </si>
  <si>
    <t>2013 Summary Highlights</t>
  </si>
  <si>
    <t>2013 Energy Savings Assistance Program Summary</t>
  </si>
  <si>
    <t>Total Enrolled</t>
  </si>
  <si>
    <t>Method</t>
  </si>
  <si>
    <t>Stage 1 - IRS Documentation and ESA Agreement</t>
  </si>
  <si>
    <t>Stage 2 - ESA Participation</t>
  </si>
  <si>
    <t>Stage 3 - Usage Monitoring</t>
  </si>
  <si>
    <t>Households Requested to Verify</t>
  </si>
  <si>
    <t>Removed
(No Response)</t>
  </si>
  <si>
    <t>Income Verified and Referred to ESA</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</si>
  <si>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</si>
  <si>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</si>
  <si>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</si>
  <si>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</si>
  <si>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</si>
  <si>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</si>
  <si>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</si>
  <si>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</si>
  <si>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</si>
  <si>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</si>
  <si>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</si>
  <si>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</si>
  <si>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 xml:space="preserve"> Ineligible Dwelling - Prior Program Participation or Dwelling Age </t>
  </si>
  <si>
    <t>Household Income Exceeds Allowable Limits</t>
  </si>
  <si>
    <t>Unable to Provide Required Documentation</t>
  </si>
  <si>
    <t xml:space="preserve">Other </t>
  </si>
  <si>
    <t>Brief Description of Effort</t>
  </si>
  <si>
    <t>MOU Present?</t>
  </si>
  <si>
    <t>Expenditures</t>
  </si>
  <si>
    <t>(Shift) or Carried Forward
(Budget - Expenditures = Variance)</t>
  </si>
  <si>
    <t>(1) Shift of Current Year Authorized</t>
  </si>
  <si>
    <t xml:space="preserve">(2) Shift of Carry Forward </t>
  </si>
  <si>
    <t>(3) Shift of Carry Back</t>
  </si>
  <si>
    <t>Total Expenditures</t>
  </si>
  <si>
    <t>Fund Shifting Source
1. Current Year Authorized
2. Carried Forward
3. Carried Back</t>
  </si>
  <si>
    <t>Fund Shift Description</t>
  </si>
  <si>
    <t>Authorization</t>
  </si>
  <si>
    <t>1.
2.
3.</t>
  </si>
  <si>
    <t>In Home Education</t>
  </si>
  <si>
    <t>Pilot</t>
  </si>
  <si>
    <t>Marketing and Outreach</t>
  </si>
  <si>
    <t>1.  
2.
3.</t>
  </si>
  <si>
    <t>FUND SHIFT AMOUNT</t>
  </si>
  <si>
    <t>Carry Back from 2014</t>
  </si>
  <si>
    <t>Among Categories within Program Year 1-3</t>
  </si>
  <si>
    <t xml:space="preserve">Self Certified as Categorically Eligible </t>
  </si>
  <si>
    <t>2013 CARE New Enrollments</t>
  </si>
  <si>
    <t xml:space="preserve">Self Certified as Income Eligible  </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</si>
  <si>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</si>
  <si>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</si>
  <si>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</si>
  <si>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</si>
  <si>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</si>
  <si>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</si>
  <si>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</si>
  <si>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</si>
  <si>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</si>
  <si>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</si>
  <si>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</si>
  <si>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</si>
  <si>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</si>
  <si>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</si>
  <si>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</si>
  <si>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</si>
  <si>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</si>
  <si>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</si>
  <si>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Total
Attrition
(P+Q+R+S)</t>
  </si>
  <si>
    <t>Gross
(K+O)</t>
  </si>
  <si>
    <t>Net
Adjusted
(K-T)</t>
  </si>
  <si>
    <t>Combined
(B+C+D)</t>
  </si>
  <si>
    <t>Online</t>
  </si>
  <si>
    <t>Paper</t>
  </si>
  <si>
    <t>Phone</t>
  </si>
  <si>
    <t>Combined
(F+G+H)</t>
  </si>
  <si>
    <t xml:space="preserve">Date </t>
  </si>
  <si>
    <t>Variance</t>
  </si>
  <si>
    <t>Residential Non-CARE vs. CARE Customers</t>
  </si>
  <si>
    <t>MF</t>
  </si>
  <si>
    <t>SF</t>
  </si>
  <si>
    <t>MH</t>
  </si>
  <si>
    <t xml:space="preserve">PY - Recorded </t>
  </si>
  <si>
    <t xml:space="preserve">Total 
Resource 
Cost 
Test </t>
  </si>
  <si>
    <t>Smart Power Strips</t>
  </si>
  <si>
    <t>Miscellaneous</t>
  </si>
  <si>
    <t>Compact Fluorescent Lights (CFLs)</t>
  </si>
  <si>
    <t>Central A/C Tune-up</t>
  </si>
  <si>
    <t>Duct Testing and Sealing</t>
  </si>
  <si>
    <t>Evaporative Coolers (Replacement)</t>
  </si>
  <si>
    <t>Central A/C Replacement</t>
  </si>
  <si>
    <t>Room A/C Replacement</t>
  </si>
  <si>
    <t>Furnace Repair/Replacement</t>
  </si>
  <si>
    <t>FAU Standing Pilot Light Conversion</t>
  </si>
  <si>
    <t>HVAC</t>
  </si>
  <si>
    <t>AC Vent Cover</t>
  </si>
  <si>
    <t>Evaporative Cooler Cover</t>
  </si>
  <si>
    <t>Attic Access Weatherstripping</t>
  </si>
  <si>
    <t>Utility Gaskets</t>
  </si>
  <si>
    <t>Weatherstripping</t>
  </si>
  <si>
    <t>Caulking</t>
  </si>
  <si>
    <t>Air Sealing / Envelope</t>
  </si>
  <si>
    <t>Enclosure</t>
  </si>
  <si>
    <t>Water Heater Repair/Replacement</t>
  </si>
  <si>
    <t>Faucet Aerator</t>
  </si>
  <si>
    <t>Water Heater Pipe Insulation</t>
  </si>
  <si>
    <t>Low Flow Shower Head</t>
  </si>
  <si>
    <t>Water Heater Blanket</t>
  </si>
  <si>
    <t>Domestic Hot Water</t>
  </si>
  <si>
    <t>Microwaves</t>
  </si>
  <si>
    <t xml:space="preserve">ESACET </t>
  </si>
  <si>
    <t>With Admin</t>
  </si>
  <si>
    <t>Without Admin</t>
  </si>
  <si>
    <t>ESACET</t>
  </si>
  <si>
    <t>Resource
TRC</t>
  </si>
  <si>
    <t>Most Heating, Minimal Cooling (CZ 1-5)</t>
  </si>
  <si>
    <t>Heating &amp;
Most 
Cooling 
(CZ 11-16)</t>
  </si>
  <si>
    <t>Heating &amp; 
Most 
Cooling
(CZ 11-16)</t>
  </si>
  <si>
    <t>Some Heating &amp; Some Cooling (CZ 6-10)</t>
  </si>
  <si>
    <t>PY 2013 Energy Savings Assistance Program Annual Report
ESA Table 3A
ESA COST-EFFECTIVENESS</t>
  </si>
  <si>
    <t>PY 2013 Energy Savings Assistance Program Annual Report
ESA Table 3B
ESACET by Dwelling Type</t>
  </si>
  <si>
    <t>PY 2013 Energy Savings Assistance Program Annual Report
ESA Table 3D
ESA COST-EFFECTIVENESS</t>
  </si>
  <si>
    <t>PY 2013 Energy Savings Assistance Program Annual Report
ESA Table 3C
ESACET by Climate Area</t>
  </si>
  <si>
    <t xml:space="preserve">   Do all models comply with Europe's RoHS standards on toxicity?   </t>
  </si>
  <si>
    <t xml:space="preserve">CARE Table 2 </t>
  </si>
  <si>
    <t xml:space="preserve">CARE Table 4 </t>
  </si>
  <si>
    <t xml:space="preserve">CARE Table 5 </t>
  </si>
  <si>
    <t>CARE Table 6</t>
  </si>
  <si>
    <t>CARE Table 7</t>
  </si>
  <si>
    <t>CARE Table 8</t>
  </si>
  <si>
    <t>CARE Table 9</t>
  </si>
  <si>
    <t xml:space="preserve">CARE Table 10 </t>
  </si>
  <si>
    <t>CARE Table 11</t>
  </si>
  <si>
    <t>CARE Table 12</t>
  </si>
  <si>
    <t>CARE Table 13</t>
  </si>
  <si>
    <t xml:space="preserve">Actual </t>
  </si>
  <si>
    <t>Actual</t>
  </si>
  <si>
    <t xml:space="preserve">2013 CARE Program Summary </t>
  </si>
  <si>
    <t>Administrative Expenses</t>
  </si>
  <si>
    <t xml:space="preserve">% </t>
  </si>
  <si>
    <t>Enrollments</t>
  </si>
  <si>
    <t>CARE Table 14</t>
  </si>
  <si>
    <t>NGAT Costs</t>
  </si>
  <si>
    <t xml:space="preserve">% of Budget Spent </t>
  </si>
  <si>
    <t>Domestic Hot Water-[each IOU to do]</t>
  </si>
  <si>
    <t>Applied Building Science</t>
  </si>
  <si>
    <t>Yes</t>
  </si>
  <si>
    <t>Unknown</t>
  </si>
  <si>
    <t>American Eco Services</t>
  </si>
  <si>
    <t>American Insulation</t>
  </si>
  <si>
    <t>Allen Temple Housing</t>
  </si>
  <si>
    <t>189 Leveraged</t>
  </si>
  <si>
    <t>Atlas</t>
  </si>
  <si>
    <t>Bright Ideas Inc</t>
  </si>
  <si>
    <t>Community Action Partnership of SLO, Inc.</t>
  </si>
  <si>
    <t>Community Development of Mendocino County</t>
  </si>
  <si>
    <t>714 ESA enrolled participants were referred to Federal LIHEAP but no contacts with LIHEAP</t>
  </si>
  <si>
    <t>CDC continued utilizing existing relationships with local governments to outreach to potential low income customers.</t>
  </si>
  <si>
    <t>Community Energy Services Corp (CESC)</t>
  </si>
  <si>
    <t>CHOC</t>
  </si>
  <si>
    <t>El Concilio</t>
  </si>
  <si>
    <t>Empire</t>
  </si>
  <si>
    <t>Fresno County Economic Opportunities Commission/Sundowner</t>
  </si>
  <si>
    <t>QCS</t>
  </si>
  <si>
    <t>Energy Efficiency, Inc. provided the insulation work and QCS provided the weatherization.</t>
  </si>
  <si>
    <t>RWI</t>
  </si>
  <si>
    <t>SHHIP</t>
  </si>
  <si>
    <t>Staples</t>
  </si>
  <si>
    <t>3 ESA enrolled participants referred to So Cal Gas</t>
  </si>
  <si>
    <t>Sundowner</t>
  </si>
  <si>
    <t>Synergy</t>
  </si>
  <si>
    <t>Winegard</t>
  </si>
  <si>
    <t>From Outreach</t>
  </si>
  <si>
    <t>From Post Enrollment Verification</t>
  </si>
  <si>
    <t>CHANGES Pilot Program</t>
  </si>
  <si>
    <t>To IT Programming</t>
  </si>
  <si>
    <t>Refrigerator Leveraging Project</t>
  </si>
  <si>
    <t>Amadore-Tuolumne Community Action Agency</t>
  </si>
  <si>
    <t>Central Coast Energy Services</t>
  </si>
  <si>
    <t>Project GO</t>
  </si>
  <si>
    <t>San Joaquin Human Services Agency</t>
  </si>
  <si>
    <t>Redwood Community Action Agency</t>
  </si>
  <si>
    <t>Total Savings/Expenditures</t>
  </si>
  <si>
    <t>ESA Table 12</t>
  </si>
  <si>
    <t>ESA Table 13</t>
  </si>
  <si>
    <t>Alameda</t>
  </si>
  <si>
    <t>Alpine</t>
  </si>
  <si>
    <t>Amador</t>
  </si>
  <si>
    <t>Butte</t>
  </si>
  <si>
    <t>Calaveras</t>
  </si>
  <si>
    <t>Colusa</t>
  </si>
  <si>
    <t>Contra Costa</t>
  </si>
  <si>
    <t>El Dorado</t>
  </si>
  <si>
    <t>Fresno</t>
  </si>
  <si>
    <t>Glenn</t>
  </si>
  <si>
    <t>Humboldt</t>
  </si>
  <si>
    <t>Kern</t>
  </si>
  <si>
    <t>Kings</t>
  </si>
  <si>
    <t>Lake</t>
  </si>
  <si>
    <t>Lassen</t>
  </si>
  <si>
    <t>Madera</t>
  </si>
  <si>
    <t>Marin</t>
  </si>
  <si>
    <t>Mariposa</t>
  </si>
  <si>
    <t>Mendocino</t>
  </si>
  <si>
    <t>Merced</t>
  </si>
  <si>
    <t>Monterey</t>
  </si>
  <si>
    <t>Napa</t>
  </si>
  <si>
    <t>Nevada</t>
  </si>
  <si>
    <t>Placer</t>
  </si>
  <si>
    <t>Plumas</t>
  </si>
  <si>
    <t>Sacramento</t>
  </si>
  <si>
    <t>San Benito</t>
  </si>
  <si>
    <t>San Bernardino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</si>
  <si>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</si>
  <si>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</si>
  <si>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</si>
  <si>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</si>
  <si>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</si>
  <si>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</si>
  <si>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</si>
  <si>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</si>
  <si>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</si>
  <si>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</si>
  <si>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</si>
  <si>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</si>
  <si>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</si>
  <si>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</si>
  <si>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</si>
  <si>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</si>
  <si>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</si>
  <si>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</si>
  <si>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Yolo</t>
  </si>
  <si>
    <t>Yuba</t>
  </si>
  <si>
    <t>n/a</t>
  </si>
  <si>
    <t>Failed
Recertification</t>
  </si>
  <si>
    <t>Estimated Eligible Households</t>
  </si>
  <si>
    <t>Total Households Enrolled</t>
  </si>
  <si>
    <t xml:space="preserve">ALAMEDA        </t>
  </si>
  <si>
    <t>ALPINE</t>
  </si>
  <si>
    <t xml:space="preserve">AMADOR         </t>
  </si>
  <si>
    <t xml:space="preserve">BUTTE          </t>
  </si>
  <si>
    <t xml:space="preserve">CALAVERAS      </t>
  </si>
  <si>
    <t xml:space="preserve">COLUSA         </t>
  </si>
  <si>
    <t xml:space="preserve">CONTRA COSTA   </t>
  </si>
  <si>
    <t xml:space="preserve">EL DORADO      </t>
  </si>
  <si>
    <t xml:space="preserve">FRESNO         </t>
  </si>
  <si>
    <t xml:space="preserve">GLENN          </t>
  </si>
  <si>
    <t xml:space="preserve">HUMBOLDT       </t>
  </si>
  <si>
    <t xml:space="preserve">KERN           </t>
  </si>
  <si>
    <t xml:space="preserve">KINGS          </t>
  </si>
  <si>
    <t xml:space="preserve">LAKE           </t>
  </si>
  <si>
    <t xml:space="preserve">LASSEN         </t>
  </si>
  <si>
    <t xml:space="preserve">MADERA         </t>
  </si>
  <si>
    <t xml:space="preserve">MARIN          </t>
  </si>
  <si>
    <t xml:space="preserve">MARIPOSA       </t>
  </si>
  <si>
    <t xml:space="preserve">MENDOCINO      </t>
  </si>
  <si>
    <t xml:space="preserve">MERCED         </t>
  </si>
  <si>
    <t xml:space="preserve">MONTEREY       </t>
  </si>
  <si>
    <t xml:space="preserve">NAPA           </t>
  </si>
  <si>
    <t xml:space="preserve">NEVADA         </t>
  </si>
  <si>
    <t xml:space="preserve">PLACER         </t>
  </si>
  <si>
    <t xml:space="preserve">PLUMAS         </t>
  </si>
  <si>
    <t xml:space="preserve">SACRAMENTO     </t>
  </si>
  <si>
    <t xml:space="preserve">SAN BENITO     </t>
  </si>
  <si>
    <t xml:space="preserve">SAN BERNARDINO </t>
  </si>
  <si>
    <t xml:space="preserve">SAN FRANCISCO  </t>
  </si>
  <si>
    <t xml:space="preserve">SAN JOAQUIN    </t>
  </si>
  <si>
    <t>SAN LUIS OBISPO</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</si>
  <si>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</si>
  <si>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</si>
  <si>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</si>
  <si>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</si>
  <si>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</si>
  <si>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</si>
  <si>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</si>
  <si>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</si>
  <si>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</si>
  <si>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</si>
  <si>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</si>
  <si>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</si>
  <si>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</si>
  <si>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</si>
  <si>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</si>
  <si>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YOLO           </t>
  </si>
  <si>
    <t xml:space="preserve">YUBA           </t>
  </si>
  <si>
    <t xml:space="preserve"> towns and rural areas within large metropolitan counties.  ZIP Codes not defined as rural are classified as urban.</t>
  </si>
  <si>
    <t>Advancing Vibrant Communities, Inc.</t>
  </si>
  <si>
    <t>X</t>
  </si>
  <si>
    <t>Amador-Tuolumne Community Action Agency</t>
  </si>
  <si>
    <t>American Canyon Family Resource Center</t>
  </si>
  <si>
    <t>Anderson Cottonwood Christian Assistance</t>
  </si>
  <si>
    <t>Arc of San Francisco</t>
  </si>
  <si>
    <t>Area 12 Agency on Aging</t>
  </si>
  <si>
    <t>Area Agency on Aging Serving Napa and Solano</t>
  </si>
  <si>
    <t xml:space="preserve">Arriba Juntos </t>
  </si>
  <si>
    <t>Asian Community Center</t>
  </si>
  <si>
    <t>Asian Community Mental Health Services</t>
  </si>
  <si>
    <t>Asian Pacific American Community Center</t>
  </si>
  <si>
    <t>Berkeley Housing Authority</t>
  </si>
  <si>
    <t>Breathe California of the Bay Area</t>
  </si>
  <si>
    <t>California Association of Area Agencies on Aging</t>
  </si>
  <si>
    <t>California Human Development Corporation</t>
  </si>
  <si>
    <t>Catholic Charities Diocese of Fresno</t>
  </si>
  <si>
    <t xml:space="preserve">Center of Vision Enhancement </t>
  </si>
  <si>
    <t>Central California Legal Services, Inc.</t>
  </si>
  <si>
    <t>Central Coast Energy Services, Inc</t>
  </si>
  <si>
    <t>Child Abuse Prevention Council of San Joaquin County</t>
  </si>
  <si>
    <t>Chinese Christian Herald Crusades</t>
  </si>
  <si>
    <t>Chinese Newcomers Service Center</t>
  </si>
  <si>
    <t>Community Action Marin</t>
  </si>
  <si>
    <t xml:space="preserve">Community Pantry of San Benito County </t>
  </si>
  <si>
    <t>Community Resource Project, Inc.</t>
  </si>
  <si>
    <t xml:space="preserve">Community Resources for Independent Living </t>
  </si>
  <si>
    <t>CSU Chico Research Foundation - Passages</t>
  </si>
  <si>
    <t>Delta Community Services, Inc.</t>
  </si>
  <si>
    <t>Disability Resource Agency for Independent Living</t>
  </si>
  <si>
    <t xml:space="preserve">Ebony Counseling Center </t>
  </si>
  <si>
    <t xml:space="preserve">Filipino American Development Foundation </t>
  </si>
  <si>
    <t>Fresno Center for New Americans</t>
  </si>
  <si>
    <t xml:space="preserve">Golden Umbrella </t>
  </si>
  <si>
    <t>Heritage Institute for Family Advocacy</t>
  </si>
  <si>
    <t>Housing Authority of the City of Fresno</t>
  </si>
  <si>
    <t>Housing Authority of the County of Kern</t>
  </si>
  <si>
    <t>Independent Living Center of Kern County, Inc.</t>
  </si>
  <si>
    <t>Independent Living Services of Northern California</t>
  </si>
  <si>
    <t>KidsFirst</t>
  </si>
  <si>
    <t>Kings Community Action Organization, Inc.</t>
  </si>
  <si>
    <t>La Luz Bilingual Center</t>
  </si>
  <si>
    <t>Lao Khmu Assoc., Inc</t>
  </si>
  <si>
    <t>Marin Center for Independent Living</t>
  </si>
  <si>
    <t>Merced County Community Action Agency</t>
  </si>
  <si>
    <t>Merced Lao Family Community Inc.</t>
  </si>
  <si>
    <t>Moncada Outreach</t>
  </si>
  <si>
    <t xml:space="preserve">Monument Crisis Center </t>
  </si>
  <si>
    <t>Mutual Assistance Network of Del Paso Heights</t>
  </si>
  <si>
    <t>National Alliance on Mental Illness-Santa Clara County</t>
  </si>
  <si>
    <t>Oakland Citizens Committee for Urban Renewal (OCCUR)</t>
  </si>
  <si>
    <t>Opportunity Junction</t>
  </si>
  <si>
    <t>Project Access, Inc</t>
  </si>
  <si>
    <t>REDI (Renewable Energy Development Institute)</t>
  </si>
  <si>
    <t xml:space="preserve">Ritter Center </t>
  </si>
  <si>
    <t>Roseville Housing Authority</t>
  </si>
  <si>
    <t>Sacred Heart Community Service</t>
  </si>
  <si>
    <t>Salvation Army Golden State Divisional Headquarters</t>
  </si>
  <si>
    <t>Second Harvest Food Bank of Santa Cruz and San Benito Counties</t>
  </si>
  <si>
    <t xml:space="preserve">Self-Help for the Elderly </t>
  </si>
  <si>
    <t>Shasta Women's Refuge</t>
  </si>
  <si>
    <t>Silicon Valley Independent Living Center</t>
  </si>
  <si>
    <t>St. Helena Family Center</t>
  </si>
  <si>
    <t>Suscol Intertribal Council</t>
  </si>
  <si>
    <t>Transitions Mental Health Association</t>
  </si>
  <si>
    <t>United Way of Fresno County</t>
  </si>
  <si>
    <t>Valley Oak Children's Services, Inc.</t>
  </si>
  <si>
    <t xml:space="preserve">West Valley Community Services </t>
  </si>
  <si>
    <t xml:space="preserve">Yolo County Housing Authority </t>
  </si>
  <si>
    <t xml:space="preserve">Yolo Family Resource Center  </t>
  </si>
  <si>
    <t>Total Enrollments</t>
  </si>
  <si>
    <t>CARE Table 3A</t>
  </si>
  <si>
    <t xml:space="preserve">% Change </t>
  </si>
  <si>
    <t>Totals</t>
  </si>
  <si>
    <t>Thermostatic Shower Valve [7]</t>
  </si>
  <si>
    <t>Air Sealing / Envelope [1]</t>
  </si>
  <si>
    <t>New Measure</t>
  </si>
  <si>
    <t>AC Time Delay [8]</t>
  </si>
  <si>
    <t xml:space="preserve">     minor home repairs.  Minor home repairs predominantly are door jamb repair / replacement, door repair, and window putty.</t>
  </si>
  <si>
    <t>ECONorthwest.  “Impact Evaluation of the 2009 CA Low Income Energy Efficiency Program, Final Report.”  June 16, 2011.</t>
  </si>
  <si>
    <t>AC FAN DELAY</t>
  </si>
  <si>
    <t>LC_Energy Savings Impact</t>
  </si>
  <si>
    <t>A/C Replacement-Room w/CZ13 w/MF</t>
  </si>
  <si>
    <t>A/C Replacement-Room w/CZ13 w/MH</t>
  </si>
  <si>
    <t>A/C Replacement-Room w/CZ13 w/SF</t>
  </si>
  <si>
    <t>3A</t>
  </si>
  <si>
    <t>3B</t>
  </si>
  <si>
    <t>Air Slg/Envelope : ESH w/CZ1 w/MF</t>
  </si>
  <si>
    <t>Air Slg/Envelope : ESH w/CZ1 w/MH</t>
  </si>
  <si>
    <t>Air Slg/Envelope : ESH w/CZ1 w/SF</t>
  </si>
  <si>
    <t>Air Slg/Envelope : ESH w/CZ11 w/MF</t>
  </si>
  <si>
    <t>Air Slg/Envelope : ESH w/CZ11 w/MH</t>
  </si>
  <si>
    <t>Air Slg/Envelope : ESH w/CZ11 w/SF</t>
  </si>
  <si>
    <t>Air Slg/Envelope : ESH w/CZ12 w/MF</t>
  </si>
  <si>
    <t>Air Slg/Envelope : ESH w/CZ12 w/MH</t>
  </si>
  <si>
    <t>Air Slg/Envelope : ESH w/CZ12 w/SF</t>
  </si>
  <si>
    <t>Air Slg/Envelope : ESH w/CZ13 w/MF</t>
  </si>
  <si>
    <t>Air Slg/Envelope : ESH w/CZ13 w/MH</t>
  </si>
  <si>
    <t>Air Slg/Envelope : ESH w/CZ13 w/SF</t>
  </si>
  <si>
    <t>Air Slg/Envelope : ESH w/CZ16 w/MH</t>
  </si>
  <si>
    <t>Air Slg/Envelope : ESH w/CZ16 w/SF</t>
  </si>
  <si>
    <t>Air Slg/Envelope : ESH w/CZ2 w/MF</t>
  </si>
  <si>
    <t>Air Slg/Envelope : ESH w/CZ2 w/MH</t>
  </si>
  <si>
    <t>Air Slg/Envelope : ESH w/CZ2 w/SF</t>
  </si>
  <si>
    <t>Air Slg/Envelope : ESH w/CZ3 w/MF</t>
  </si>
  <si>
    <t>Air Slg/Envelope : ESH w/CZ3 w/MH</t>
  </si>
  <si>
    <t>Air Slg/Envelope : ESH w/CZ3 w/SF</t>
  </si>
  <si>
    <t>Air Slg/Envelope : ESH w/CZ4 w/MF</t>
  </si>
  <si>
    <t>Air Slg/Envelope : ESH w/CZ4 w/MH</t>
  </si>
  <si>
    <t>Air Slg/Envelope : ESH w/CZ4 w/SF</t>
  </si>
  <si>
    <t>Air Slg/Envelope : ESH w/CZ5 w/MF</t>
  </si>
  <si>
    <t>Air Slg/Envelope : ESH w/CZ5 w/SF</t>
  </si>
  <si>
    <t>Air Slg/Envelope : GSH w/CZ1 w/MF</t>
  </si>
  <si>
    <t>Air Slg/Envelope : GSH w/CZ11 w/MF</t>
  </si>
  <si>
    <t>Air Slg/Envelope : GSH w/CZ12 w/MF</t>
  </si>
  <si>
    <t>Air Slg/Envelope : GSH w/CZ13 w/MF</t>
  </si>
  <si>
    <t>Air Slg/Envelope : GSH w/CZ2 w/MF</t>
  </si>
  <si>
    <t>Air Slg/Envelope : GSH w/CZ3 w/MF</t>
  </si>
  <si>
    <t>Air Slg/Envelope : GSH w/CZ4 w/MF</t>
  </si>
  <si>
    <t>Attic Insulation : GSH w/AC w/CZ3 w/MF</t>
  </si>
  <si>
    <t>Attic Insulation : GSH w/AC w/CZ3 w/SF</t>
  </si>
  <si>
    <t>Attic Insulation : GSH w/AC w/CZ4 w/MF</t>
  </si>
  <si>
    <t>Attic Insulation : GSH w/o AC w/CZ12 w/MF</t>
  </si>
  <si>
    <t>Attic Insulation : GSH w/o AC w/CZ12 w/SF</t>
  </si>
  <si>
    <t>Attic Insulation : GSH w/o AC w/CZ13 w/SF</t>
  </si>
  <si>
    <t>Attic Insulation : GSH w/o AC w/CZ16 w/SF</t>
  </si>
  <si>
    <t>Attic Insulation : GSH w/o AC w/CZ2 w/MF</t>
  </si>
  <si>
    <t>Attic Insulation : GSH w/o AC w/CZ3 w/MF</t>
  </si>
  <si>
    <t>Attic Insulation : GSH w/o AC w/CZ3 w/SF</t>
  </si>
  <si>
    <t>Attic Insulation : GSH w/o AC w/CZ4 w/MF</t>
  </si>
  <si>
    <t>Attic Insulation : GSH w/o AC w/CZ4 w/SF</t>
  </si>
  <si>
    <t>Duct Sealing - ESH &amp; AC w/CZ11 w/SF</t>
  </si>
  <si>
    <t>Duct Sealing - ESH &amp; AC w/CZ12 w/SF</t>
  </si>
  <si>
    <t>Duct Sealing - ESH &amp; AC w/CZ13 w/SF</t>
  </si>
  <si>
    <t>Duct Sealing - ESH &amp; AC w/CZ4 w/SF</t>
  </si>
  <si>
    <t>Duct Sealing - ESH w/o AC w/CZ12 w/SF</t>
  </si>
  <si>
    <t>Duct Sealing - ESH w/o AC w/CZ3 w/SF</t>
  </si>
  <si>
    <t>Duct Sealing - ESH w/o AC w/CZ4 w/SF</t>
  </si>
  <si>
    <t>Duct Sealing - GSH &amp; AC w/CZ11 w/MH</t>
  </si>
  <si>
    <t>Duct Sealing - GSH &amp; AC w/CZ11 w/SF</t>
  </si>
  <si>
    <t>Duct Sealing - GSH &amp; AC w/CZ12 w/MH</t>
  </si>
  <si>
    <t>Duct Sealing - GSH &amp; AC w/CZ12 w/SF</t>
  </si>
  <si>
    <t>Duct Sealing - GSH &amp; AC w/CZ13 w/MH</t>
  </si>
  <si>
    <t>Duct Sealing - GSH &amp; AC w/CZ13 w/SF</t>
  </si>
  <si>
    <t>Duct Sealing - GSH &amp; AC w/CZ3 w/MH</t>
  </si>
  <si>
    <t>Duct Sealing - GSH &amp; AC w/CZ3 w/SF</t>
  </si>
  <si>
    <t>Duct Sealing - GSH &amp; AC w/CZ4 w/SF</t>
  </si>
  <si>
    <t>Duct Sealing - GSH w/o AC w/CZ11 w/MH</t>
  </si>
  <si>
    <t>Duct Sealing - GSH w/o AC w/CZ12 w/MH</t>
  </si>
  <si>
    <t>Duct Sealing - GSH w/o AC w/CZ12 w/SF</t>
  </si>
  <si>
    <t>Duct Sealing - GSH w/o AC w/CZ13 w/SF</t>
  </si>
  <si>
    <t>Duct Sealing - GSH w/o AC w/CZ2 w/SF</t>
  </si>
  <si>
    <t>Duct Sealing - GSH w/o AC w/CZ3 w/MH</t>
  </si>
  <si>
    <t>Duct Sealing - GSH w/o AC w/CZ3 w/SF</t>
  </si>
  <si>
    <t>Duct Sealing - GSH w/o AC w/CZ4 w/SF</t>
  </si>
  <si>
    <t>Faucet Aerator MF/CZ-All/Elec</t>
  </si>
  <si>
    <t>System</t>
  </si>
  <si>
    <t>HTG Sys Repair/Replace : GSH w/CZ1 w/MH</t>
  </si>
  <si>
    <t>HTG Sys Repair/Replace : GSH w/CZ1 w/SF</t>
  </si>
  <si>
    <t>HTG Sys Repair/Replace : GSH w/CZ11 w/MH</t>
  </si>
  <si>
    <t>HTG Sys Repair/Replace : GSH w/CZ11 w/SF</t>
  </si>
  <si>
    <t>HTG Sys Repair/Replace : GSH w/CZ12 w/MH</t>
  </si>
  <si>
    <t>HTG Sys Repair/Replace : GSH w/CZ12 w/SF</t>
  </si>
  <si>
    <t>HTG Sys Repair/Replace : GSH w/CZ13 w/MF</t>
  </si>
  <si>
    <t>HTG Sys Repair/Replace : GSH w/CZ13 w/MH</t>
  </si>
  <si>
    <t>HTG Sys Repair/Replace : GSH w/CZ13 w/SF</t>
  </si>
  <si>
    <t>HTG Sys Repair/Replace : GSH w/CZ16 w/SF</t>
  </si>
  <si>
    <t>HTG Sys Repair/Replace : GSH w/CZ2 w/SF</t>
  </si>
  <si>
    <t>HTG Sys Repair/Replace : GSH w/CZ3 w/MF</t>
  </si>
  <si>
    <t>HTG Sys Repair/Replace : GSH w/CZ3 w/MH</t>
  </si>
  <si>
    <t>HTG Sys Repair/Replace : GSH w/CZ3 w/SF</t>
  </si>
  <si>
    <t>HTG Sys Repair/Replace : GSH w/CZ4 w/MH</t>
  </si>
  <si>
    <t>HTG Sys Repair/Replace : GSH w/CZ4 w/SF</t>
  </si>
  <si>
    <t>Low Flow Shower Head MF/CZ-All/Elec</t>
  </si>
  <si>
    <t>Low Flow Shower Head MF/CZ-All/Gas</t>
  </si>
  <si>
    <t>Water Heater Blanket MF/CZ-All/Elec</t>
  </si>
  <si>
    <t>Water Heater Pipe Insulation MF/CZ-All/Elec</t>
  </si>
  <si>
    <t>Water Heater Repair &amp; Replacement - GWH w/CZ w/MF</t>
  </si>
  <si>
    <t>Water Heater Repair &amp; Replacement - GWH w/CZ w/MH</t>
  </si>
  <si>
    <t>Water Heater Repair &amp; Replacement - GWH w/CZ w/SF</t>
  </si>
  <si>
    <t>PY - Recorded</t>
  </si>
  <si>
    <t>Total 
Resource 
Cost Test</t>
  </si>
  <si>
    <t>N/A</t>
  </si>
  <si>
    <t>Housing Type</t>
  </si>
  <si>
    <t># Homes Treated</t>
  </si>
  <si>
    <t>GWH</t>
  </si>
  <si>
    <t>MW</t>
  </si>
  <si>
    <t>MTHERM</t>
  </si>
  <si>
    <t>Gas and Electric Customers</t>
  </si>
  <si>
    <t>Owners - Total</t>
  </si>
  <si>
    <t xml:space="preserve">Single Family </t>
  </si>
  <si>
    <t>Multi Family</t>
  </si>
  <si>
    <t xml:space="preserve">Mobile Homes </t>
  </si>
  <si>
    <t>Renters - Total</t>
  </si>
  <si>
    <t>Single Family</t>
  </si>
  <si>
    <t>Mobile Homes</t>
  </si>
  <si>
    <t>Electric Customers (only)</t>
  </si>
  <si>
    <t>Gas Customers (only)</t>
  </si>
  <si>
    <t>Totals:</t>
  </si>
  <si>
    <t xml:space="preserve">Penetration History </t>
  </si>
  <si>
    <t xml:space="preserve"> Current Year Penetration Rate for Homes Treated</t>
  </si>
  <si>
    <t>Total Homes Treated since 2002</t>
  </si>
  <si>
    <t>² Homes treated since 2002 are reported to track progress toward meeting the 2020 Programmatic Initiative.</t>
  </si>
  <si>
    <t>Utility in Shared Service Territory</t>
  </si>
  <si>
    <t>Eligible Households in Shared Service Territory</t>
  </si>
  <si>
    <t>Eligible households treated by both utilities in shared service territory</t>
  </si>
  <si>
    <t>1.
2. 
3.</t>
  </si>
  <si>
    <t>1.Current Year Authorized
2. 
3.</t>
  </si>
  <si>
    <t>1.Current Year Authorized
2.Carried Forward
3.</t>
  </si>
  <si>
    <t>1. 
2.
3.</t>
  </si>
  <si>
    <t>1. D.12-08-044
2. 
3.</t>
  </si>
  <si>
    <t xml:space="preserve">1.  D.12-08-044
2.
3.  </t>
  </si>
  <si>
    <t>1. D.12-08-044
2.
3.</t>
  </si>
  <si>
    <t>TOTAL PROGRAM INCLUDING CARRY FORWARD and FUND SHIFTING</t>
  </si>
  <si>
    <t>Contractor</t>
  </si>
  <si>
    <t>Contractor Type
(Check one or more if applicable)</t>
  </si>
  <si>
    <t>HVAC Contractors</t>
  </si>
  <si>
    <t>AAA Air Conditioning</t>
  </si>
  <si>
    <t>Fresno, Madera, Stanislaus, Merced, San Joaquin</t>
  </si>
  <si>
    <t>Acosta Heating Air Conditioning</t>
  </si>
  <si>
    <t>San Francisco, Marin</t>
  </si>
  <si>
    <t>Action Air</t>
  </si>
  <si>
    <t>Fresno, Madera, Kings</t>
  </si>
  <si>
    <t>Agbayani Construction</t>
  </si>
  <si>
    <t>Air Tech Heating &amp; Air Conditioning</t>
  </si>
  <si>
    <t>San Joaquin, Sacramento</t>
  </si>
  <si>
    <t>Airco Heating &amp; Cooling</t>
  </si>
  <si>
    <t>Airtec Services</t>
  </si>
  <si>
    <t>Monterey, Santa Cruz, San Benito</t>
  </si>
  <si>
    <t>All Bay Heating</t>
  </si>
  <si>
    <t>Alameda, Contra Costa, San Joaquin, Santa Clara</t>
  </si>
  <si>
    <t>Allied Aire Services</t>
  </si>
  <si>
    <t>Alameda, Santa Clara</t>
  </si>
  <si>
    <t>Barker Mechanical Services</t>
  </si>
  <si>
    <t>Alameda, Contra Costa</t>
  </si>
  <si>
    <t>Bay Area Energy Group</t>
  </si>
  <si>
    <t>Bellows Plumbing Heating &amp; Sewer</t>
  </si>
  <si>
    <t>Santa Clara, Santa Cruz, Monterey, San Benito</t>
  </si>
  <si>
    <t>Bickley's Air Conditioning &amp; Heating</t>
  </si>
  <si>
    <t>Tehama, Shasta, Humboldt</t>
  </si>
  <si>
    <t>FTE General Contractors</t>
  </si>
  <si>
    <t>Sacramento, San Joaquin, Solano, Yolo</t>
  </si>
  <si>
    <t>Feather River Aire</t>
  </si>
  <si>
    <t>Butte, Colusa, El Dorado, Glenn, Lassen, Nevada, Placer, Plumas, Sacramento, Shasta, Sierra, Solano, Sutter, Tehama, Trinity, Yolo, Yuba</t>
  </si>
  <si>
    <t>Lovotti Air / Lovotti, Inc.</t>
  </si>
  <si>
    <t>Pelle Heat &amp; Air Conditioning</t>
  </si>
  <si>
    <t>Queirolo's Heating and Air Conditioning</t>
  </si>
  <si>
    <t>Plumbline Plumbing, Inc.</t>
  </si>
  <si>
    <t>Reliable Energy</t>
  </si>
  <si>
    <t>Residential Weatherization, Inc.</t>
  </si>
  <si>
    <t>Butte, Yuba, Sutter</t>
  </si>
  <si>
    <t>Roman's Heating &amp; Air</t>
  </si>
  <si>
    <t>Santa Cruz Mechanical</t>
  </si>
  <si>
    <t>Statewide Construction Services</t>
  </si>
  <si>
    <t>Napa, Sonoma, Solano, Marin, Alameda, Contra Costa, San Joaquin</t>
  </si>
  <si>
    <t>Synergy Companies</t>
  </si>
  <si>
    <t>Thomas Frank Heating &amp; Air</t>
  </si>
  <si>
    <t>Weatherization Contractors</t>
  </si>
  <si>
    <t>Allen Temple Housing and Economic Development Corporation</t>
  </si>
  <si>
    <t>San Luis Obispo, Santa Barbara</t>
  </si>
  <si>
    <t>American Insulation, Inc.</t>
  </si>
  <si>
    <t>Merced, Stanislaus, San Joaquin</t>
  </si>
  <si>
    <t>Lake, Mendocino</t>
  </si>
  <si>
    <t>Atlas Systems, Inc.</t>
  </si>
  <si>
    <t>Humboldt, Marin, Napa, Sonoma</t>
  </si>
  <si>
    <t>Bo Enterprises</t>
  </si>
  <si>
    <t>Alameda, Santa Clara, Santa Cruz</t>
  </si>
  <si>
    <t>Napa, Sonoma</t>
  </si>
  <si>
    <t>Carroll Co.</t>
  </si>
  <si>
    <t>Humboldt, Sacramento, Trinity</t>
  </si>
  <si>
    <t>Monterey, San Luis Obispo, Santa Barbara</t>
  </si>
  <si>
    <t>Alameda, Contra Costa, Marin</t>
  </si>
  <si>
    <t>Kern, San Bernardino</t>
  </si>
  <si>
    <t>El Concilio of San Mateo County</t>
  </si>
  <si>
    <t>Alameda, San Francisco, Santa Clara</t>
  </si>
  <si>
    <t>Colusa, Glenn, Trinity</t>
  </si>
  <si>
    <t>Highlands Energy Services, Inc.</t>
  </si>
  <si>
    <t>San Joaquin, Stanislaus</t>
  </si>
  <si>
    <t>Naildown Construction</t>
  </si>
  <si>
    <t>Madera, Mariposa, Merced, Sacramento</t>
  </si>
  <si>
    <t>Kings, Tulare, Fresno</t>
  </si>
  <si>
    <t>Alameda, Contra Costa, San Francisco, Santa Clara</t>
  </si>
  <si>
    <t>Colusa, Glenn, Lake, Lassen, Nevada, Placer, Plumas, Shasta, Sierra, Siskiyou, Sutter, Tehama, Yuba, Yolo</t>
  </si>
  <si>
    <t>Shasta, Tehama,</t>
  </si>
  <si>
    <t>Silicon Valley Foundation</t>
  </si>
  <si>
    <t>Staples &amp; Associates, Inc.</t>
  </si>
  <si>
    <t>Calaveras, San Bernardino, Tuolumne</t>
  </si>
  <si>
    <t>Merced, Sacramento, San Benito, San Joaquin, Solano, Yolo, Stanislaus</t>
  </si>
  <si>
    <t>Winegard Energy, Inc.</t>
  </si>
  <si>
    <t>Fresno, Kern, Kings, Madera, Mariposa, Merced</t>
  </si>
  <si>
    <t>Ventura TV &amp; Appliance Center</t>
  </si>
  <si>
    <t>Standards of Excellence</t>
  </si>
  <si>
    <t>Alameda, Alpine, Amador, Butte, Calaveras, Colusa, Contra Costa, El Dorado, Glenn, Humboldt, Lake, Lassen, Marin, Mendocino, Napa, Nevada, Placer, Plumas, Sacramento, San Francisco, San Joaquin, San Mateo, Santa Clara, Shasta, Sierra, Siskiyou, Solano, Sonoma, Stanislaus, Sutter Tehama, Trinity, Tuolumne, Yuba, Yolo</t>
  </si>
  <si>
    <t>Fresno, Kern, Kings, Madera, Mariposa, Merced, Monterey, San Benito, San Bernardino, San Luis Obispo, Santa Barbara, Santa Cruz, Tulare</t>
  </si>
  <si>
    <t>LIHEAP Leveraging Contractors</t>
  </si>
  <si>
    <t>Amador-Tuolumne Community Action</t>
  </si>
  <si>
    <t>Amador, Tuolumne, Calaveras</t>
  </si>
  <si>
    <t>Monterey, San Benito, Santa Clara, Santa Cruz</t>
  </si>
  <si>
    <t>Project GO, Inc.</t>
  </si>
  <si>
    <t>San Joaquin County Human Services</t>
  </si>
  <si>
    <t>ESA Program program produces brochure listing most PG&amp;E customer assistance programs and provides information about HEAP.</t>
  </si>
  <si>
    <t>Marketing collateral integration</t>
  </si>
  <si>
    <t>Interdepartmental</t>
  </si>
  <si>
    <t>Data Sharing</t>
  </si>
  <si>
    <t>ESA Program implementation contractors are provided lists of customers enrolled in CARE but not ESA Program</t>
  </si>
  <si>
    <t>Integrating CARE enrollment lists into ESA Program outreach</t>
  </si>
  <si>
    <t>PG&amp;E worked with the Demand Response team to include SmartAC in the local roll-outs of ESA Program.  The two teams are also working together to ensure opportunities for enrollment in SmartAC are not missed when PG&amp;E contractors install energy efficiency measures.</t>
  </si>
  <si>
    <t>Internal</t>
  </si>
  <si>
    <t>No</t>
  </si>
  <si>
    <t>Refrigerator Leveraging Contract</t>
  </si>
  <si>
    <t>Installed 13 refrigerators at $800/refrigerator = $10,400</t>
  </si>
  <si>
    <t>ME&amp;O</t>
  </si>
  <si>
    <t>Program Coordination</t>
  </si>
  <si>
    <t>The ESA Program team worked with the Local Government Partnership team to offer the Moderate Income Direct Install (MIDI) program to customers who fell slightly above the income- guidelines for ESA.</t>
  </si>
  <si>
    <t>Multifamily Energy Efficiency Rebate Program (MFEER)- offers property owners and managers incentives for installing energy efficient measures, slated for the retrofit of existing multifamily properties of two or more units. ESAP outreach is integrated into outreach for MFEER. CARE/FERA programs and ESAP are also promoted at MFEER outreach events and property owner/manager conferences. Income-eligible residents may enroll in ESAP to receive measures not provided by the MFEER program.</t>
  </si>
  <si>
    <t>ES are outreaching for the ESA and CARE programs</t>
  </si>
  <si>
    <t>Coordination with LIHEAP</t>
  </si>
  <si>
    <t>Coordination with SoCal Gas</t>
  </si>
  <si>
    <t>Coordination with SCE</t>
  </si>
  <si>
    <t>Unknown amount of dollar or energy savings</t>
  </si>
  <si>
    <t>Unknown amount of dollar savings</t>
  </si>
  <si>
    <t>N</t>
  </si>
  <si>
    <t>The tables below provides a summary of PY2013 ESA and CARE Program expenditures and activities.</t>
  </si>
  <si>
    <t xml:space="preserve">Automatically Enrolled via Data Sharing, ESA Participation, etc. </t>
  </si>
  <si>
    <t xml:space="preserve">Fund Shifting </t>
  </si>
  <si>
    <t>Average Monthly Usage &amp; Bill</t>
  </si>
  <si>
    <t>Surcharge &amp; Revenue</t>
  </si>
  <si>
    <t>Expansion Program</t>
  </si>
  <si>
    <t>Autocell</t>
  </si>
  <si>
    <t>23W/1600L</t>
  </si>
  <si>
    <t>27W/1750L</t>
  </si>
  <si>
    <t>Energetic Lighting</t>
  </si>
  <si>
    <t>11W/720L</t>
  </si>
  <si>
    <t>13W/825L</t>
  </si>
  <si>
    <t>15W/820L</t>
  </si>
  <si>
    <t>19W/1250L</t>
  </si>
  <si>
    <t>23W/1250L</t>
  </si>
  <si>
    <t>Maxlite</t>
  </si>
  <si>
    <t>18W/2850L</t>
  </si>
  <si>
    <t>18W/2900L</t>
  </si>
  <si>
    <t>26W/2850L</t>
  </si>
  <si>
    <t>26W/2900L</t>
  </si>
  <si>
    <t>36W/2400L</t>
  </si>
  <si>
    <t>45W/2850L</t>
  </si>
  <si>
    <t>45W/2900L</t>
  </si>
  <si>
    <t>75W/1200L</t>
  </si>
  <si>
    <t>TCP</t>
  </si>
  <si>
    <t>13W/900L</t>
  </si>
  <si>
    <t>16W/750L</t>
  </si>
  <si>
    <t>18W/1200L</t>
  </si>
  <si>
    <t>19W/950L</t>
  </si>
  <si>
    <t>23W/1200L</t>
  </si>
  <si>
    <t>NA</t>
  </si>
  <si>
    <t>¹ Excluding indirect program costs.</t>
  </si>
  <si>
    <t>³ PG&amp;E did not track ineligible and unwilling customers prior to 2009.  "Ineligible" customers are those that were not successfully enrolled due to income verification failure or to a technical infeasibility. "Unwilling" customers are those that specifically state that they are not interested or that request to be added to our "do not call" list.  The number reported in this column does not include non-responses to mailings, canvassing or other attempted contacts.</t>
  </si>
  <si>
    <t>SCG</t>
  </si>
  <si>
    <t>SCE</t>
  </si>
  <si>
    <t>SDG&amp;E</t>
  </si>
  <si>
    <t>ESA Table 4C</t>
  </si>
  <si>
    <t>ESA Table 4B</t>
  </si>
  <si>
    <t>ESA Table 4A</t>
  </si>
  <si>
    <t xml:space="preserve">CARE Table 1 </t>
  </si>
  <si>
    <t xml:space="preserve">
</t>
  </si>
  <si>
    <t>Program
 Year</t>
  </si>
  <si>
    <t>Program         
Bill Savings/ Cost Ratio</t>
  </si>
  <si>
    <t>% of Authorized Total</t>
  </si>
  <si>
    <t>Budget Impact of "Add Back"</t>
  </si>
  <si>
    <t xml:space="preserve">Overall Program Expenses
</t>
  </si>
  <si>
    <t xml:space="preserve">Enrollment, Recertification, Attrition, &amp; Penetration
</t>
  </si>
  <si>
    <t xml:space="preserve">Post-Enrollment Verification Results (Model)
</t>
  </si>
  <si>
    <t xml:space="preserve">
</t>
  </si>
  <si>
    <t xml:space="preserve">CARE Table 3B
Post-Enrollment Verification Results (High Usage) </t>
  </si>
  <si>
    <t xml:space="preserve">Self-Certification and Self-Recertification Applications
</t>
  </si>
  <si>
    <t xml:space="preserve">Enrollment by County
</t>
  </si>
  <si>
    <t xml:space="preserve">Recertification Results
</t>
  </si>
  <si>
    <t xml:space="preserve">Capitation Contractors
</t>
  </si>
  <si>
    <t xml:space="preserve">Participants per Month
</t>
  </si>
  <si>
    <t xml:space="preserve">Capitation Applications
</t>
  </si>
  <si>
    <t xml:space="preserve">High Usage Verification Results 
</t>
  </si>
  <si>
    <t xml:space="preserve">Categorical Enrollment
</t>
  </si>
  <si>
    <t>PY 2014 CARE Annual Report</t>
  </si>
  <si>
    <t>Authorized Budget [1]</t>
  </si>
  <si>
    <t>Total Shifted[2]</t>
  </si>
  <si>
    <t xml:space="preserve">[1] Program authorized budget per D.14-08-030 has been updated to include $848,000 employee benefits costs approved in the GRC (D.14-08-032) - Decision Authorizing Pacific Gas and Electric Company's General Rate Case Revenue Requirement for 2014-2016, approved on August 14, 2014.  Actual employee benefit burden costs have been included in the program expenses. </t>
  </si>
  <si>
    <t>Overall [1]</t>
  </si>
  <si>
    <t>Total [1]</t>
  </si>
  <si>
    <t>[2] Total program administrative expenses did not exceed the overall authorized budget. The CARE discount exceeded the authorized amount by $1,256,765. Per D.02-09-021, PG&amp;E is authorized to recover the full value of the discount through the CARE two-way balancing account on an automatic pass-through basis. The information in the "Total Shifted" and "Shifted to/from?" column is for illustrative purposes only, to disclose how funds from the overall authorized budget can be shifted between categories per Section 20.3.3 in D.08-11-031.</t>
  </si>
  <si>
    <t>109 ESA enrolled participants referred to LIHEAP, REACH, Lifeline and Library Services</t>
  </si>
  <si>
    <t>CARE Community Outreach Contractors received
Integrated s brochures for distribution</t>
  </si>
  <si>
    <t xml:space="preserve">We refer every EP customer to the programs listed in the Integrated s brochure, including REACH &amp; HEAP &amp; Lifeline. Sent out brochures in all POW's mailed.  Field CSR is handing out Integrated brochures with every door hanger. </t>
  </si>
  <si>
    <t>Coordination with So Cal Gas</t>
  </si>
  <si>
    <t>203 ESA enrolled participants referred to Modesto Irrigation District</t>
  </si>
  <si>
    <t>28 ESA enrolled participants referred to LIHEAP</t>
  </si>
  <si>
    <t>489 ESA enrolled participants referred to LIHEAP</t>
  </si>
  <si>
    <t>Coordination with LIHEAP and  Modesto Irrigation  District</t>
  </si>
  <si>
    <t>95 ESA enrolled participants referred to LIHEAP and 50 to REACH</t>
  </si>
  <si>
    <t>BUTTE</t>
  </si>
  <si>
    <t>12 ESA enrolled participants referred to LIHEAP</t>
  </si>
  <si>
    <t>311 ESA enrolled participants referred to So Cal Gas</t>
  </si>
  <si>
    <t>17 ESA enrolled participants referred to Contra Costa Home Repair Program and 1 referred to Oakland Home Repair</t>
  </si>
  <si>
    <t>10 ESA enrolled participants referred to HEAP</t>
  </si>
  <si>
    <t>110 ESA enrolled participants referred to DOE,LIHEAP, HEAP</t>
  </si>
  <si>
    <t>24 ESA enrolled participants referred to LIHEAP</t>
  </si>
  <si>
    <t xml:space="preserve">2,702 ESA enrolled participants referred to LIHEAP/DOE </t>
  </si>
  <si>
    <t>642 ESA enrolled participants referred to QCS</t>
  </si>
  <si>
    <t>7 ESA enrolled participants referred to LIHEAP</t>
  </si>
  <si>
    <t>52 ESA enrolled participants referred to LIHEAP</t>
  </si>
  <si>
    <t>1,577 ESA enrolled participants referred to LIHEAP and DOE</t>
  </si>
  <si>
    <t>223 ESA enrolled participants referred to SCE</t>
  </si>
  <si>
    <t>22 ESA enrolled participants referred to So Cal Gas and 2 referred to LIHEAP</t>
  </si>
  <si>
    <t xml:space="preserve"> Installed 24 refrigerators at $800/refrigerator = $19,2000</t>
  </si>
  <si>
    <t>Installed 32refrigerators at $800/refrigerator = $25,600</t>
  </si>
  <si>
    <t>Installed 50 refrigerators at $800/refrigerator = $40,000</t>
  </si>
  <si>
    <t>Installed 0 refrigerators at $800/refrigerator = $0</t>
  </si>
  <si>
    <t>Medi-Cal (Over 65)</t>
  </si>
  <si>
    <t>Medi-Cal (Under 65)</t>
  </si>
  <si>
    <t>Electric kWh</t>
  </si>
  <si>
    <t>Central Coast Energy Services, Inc.</t>
  </si>
  <si>
    <t>Oakland Citizens Committee for Urban Renewal</t>
  </si>
  <si>
    <t xml:space="preserve">PY 2014 Energy Savings Assistance Program Annual Report
ESA Table 1
 Overall Program Expenses                                                                                                                                                                                                                                     </t>
  </si>
  <si>
    <t>2014 Annual Expenses</t>
  </si>
  <si>
    <t>[1]  The 2014 ESA Statewide Marketing, Education and Outreach authorized budget of $127,000 was transferred from the PPP-Low Income Balancing Account to the Statewide ME&amp;O</t>
  </si>
  <si>
    <t xml:space="preserve">     Balancing Account per D.12-08-044, D.13-04-021 and D.13-12-038.</t>
  </si>
  <si>
    <t>[2] The 2014 authorized budget in the Miscellaneous category of $10,854,095 was redistributed to the HVAC category ($922,598 for AC Fan Delay- Electric) and the Enclosure category ($1,559,579 for Attic Insulation - Electric and $8,371,918 for Attic Insulation - Gas).</t>
  </si>
  <si>
    <t>Statewide Marketing Education and Outreach [1]</t>
  </si>
  <si>
    <t xml:space="preserve">PY 2014 Energy Savings Assistance Program Annual Report
ESA Table 7
Expenditures Recorded by Cost Element
</t>
  </si>
  <si>
    <t>PY2014 Energy Savings Assistance Prorgam Annual Report</t>
  </si>
  <si>
    <t>Program Year 2014</t>
  </si>
  <si>
    <t>Carry Forward from 2009-2011</t>
  </si>
  <si>
    <t xml:space="preserve">1. Current Year Authorized
2. Carried Forward
3. </t>
  </si>
  <si>
    <t xml:space="preserve">1. To 2014
2. From 2009-2011
3. </t>
  </si>
  <si>
    <t>1.From 2014
2. 
3.</t>
  </si>
  <si>
    <t>1. To HVAC-electric and gas
2.
3.</t>
  </si>
  <si>
    <t>1.To 2014
2.From 2009-2011
3.</t>
  </si>
  <si>
    <t>1. 
2. 
3.</t>
  </si>
  <si>
    <t>1. From Appliances
2. From 2009-2011
3.</t>
  </si>
  <si>
    <t xml:space="preserve">1. 
2. From 2009-2011
3. </t>
  </si>
  <si>
    <t>To CHANGES Pilot Program and Measurement &amp; Evaluation</t>
  </si>
  <si>
    <t>Water Heater Repair/Repl</t>
  </si>
  <si>
    <t>Central A/C Tune up</t>
  </si>
  <si>
    <t>New Measures</t>
  </si>
  <si>
    <t xml:space="preserve">Lighting </t>
  </si>
  <si>
    <t xml:space="preserve">PY 2014 Energy Savings Assistance Program Annual Report
ESA Table 2
Expenses and Energy Savings by Measures Installed
</t>
  </si>
  <si>
    <t>PY 2014 Energy Savings Assistance Program Annual Report
ESA Table 3
Cost-Effectiveness</t>
  </si>
  <si>
    <t xml:space="preserve">PY 2014  Energy Savings Assistance Program Annual Report
ESA Table 4
Detail by Housing Type and Source                                                                                                                                                                                                            </t>
  </si>
  <si>
    <t>Water Heater Repair/Repl 3</t>
  </si>
  <si>
    <t>Furnace Repair/Replacement 2</t>
  </si>
  <si>
    <t>Duct Testing and Sealing 5</t>
  </si>
  <si>
    <t>2014 Program Total</t>
  </si>
  <si>
    <t>2014
Number 
Installed</t>
  </si>
  <si>
    <t>Per Measure 
Electric 
Impact 
(kWh)</t>
  </si>
  <si>
    <t xml:space="preserve">2014
Total 
Measure 
Life Cycle 
Bill Savings </t>
  </si>
  <si>
    <t>Evaporative Cooler (Replacement)</t>
  </si>
  <si>
    <t>Est. total energy savings from installed CFLs 2,3</t>
  </si>
  <si>
    <t xml:space="preserve">PY 2014 Energy Savings Assistance Program Annual Report
ESA Table 15
Lighting
</t>
  </si>
  <si>
    <t>Air Slg/Envelope : ESH w/CZ1 w/MF W/AC</t>
  </si>
  <si>
    <t>Air Slg/Envelope : ESH w/CZ1 w/SF W/AC</t>
  </si>
  <si>
    <t>Air Slg/Envelope : ESH w/CZ2 w/MF W/AC</t>
  </si>
  <si>
    <t>Air Slg/Envelope : ESH w/CZ2 w/MH W/AC</t>
  </si>
  <si>
    <t>Air Slg/Envelope : ESH w/CZ2 w/SF W/AC</t>
  </si>
  <si>
    <t>Air Slg/Envelope : ESH w/CZ3 w/MF W/AC</t>
  </si>
  <si>
    <t>Air Slg/Envelope : ESH w/CZ3 w/SF W/AC</t>
  </si>
  <si>
    <t>Air Slg/Envelope : ESH w/CZ4 w/MF W/AC</t>
  </si>
  <si>
    <t>Air Slg/Envelope : ESH w/CZ4 w/MH W/AC</t>
  </si>
  <si>
    <t>Air Slg/Envelope : ESH w/CZ4 w/SF W/AC</t>
  </si>
  <si>
    <t>Air Slg/Envelope : ESH w/CZ5 w/MF W/AC</t>
  </si>
  <si>
    <t>Air Slg/Envelope : ESH w/CZ5 w/SF W/AC</t>
  </si>
  <si>
    <t>Air Slg/Envelope : GSH w/CZ3 w/MF W/AC</t>
  </si>
  <si>
    <t>Air Slg/Envelope : GSH w/CZ4 w/MF W/AC</t>
  </si>
  <si>
    <t>Air Slg/Envelope : OGSH w/CZ12 w/MF</t>
  </si>
  <si>
    <t>Air Slg/Envelope : OGSH w/CZ4 w/MF W/AC</t>
  </si>
  <si>
    <t>Attic Insulation : ESH w/o AC w/CZ5 w/MF</t>
  </si>
  <si>
    <t>Attic Insulation : GSH w/AC w/CZ2 w/MF</t>
  </si>
  <si>
    <t>Attic Insulation : GSH w/o AC w/CZ11 w/SF</t>
  </si>
  <si>
    <t>Attic Insulation : GSH w/o AC w/CZ2 w/SF</t>
  </si>
  <si>
    <t>Attic Insulation : OGSH w/AC w/CZ3 w/SF</t>
  </si>
  <si>
    <t>Attic Insulation : OGSH w/o AC w/CZ13 w/SF</t>
  </si>
  <si>
    <t>Attic Insulation : OGSH w/o AC w/CZ4 w/SF</t>
  </si>
  <si>
    <t>Duct Sealing - ESH &amp; AC w/CZ12 w/MH</t>
  </si>
  <si>
    <t>Duct Sealing - ESH &amp; AC w/CZ13 w/MH</t>
  </si>
  <si>
    <t>Duct Sealing - ESH &amp; AC w/CZ16 w/MH</t>
  </si>
  <si>
    <t>Duct Sealing - ESH w/o AC w/CZ11 w/MH</t>
  </si>
  <si>
    <t>Duct Sealing - GSH &amp; AC w/CZ2 w/MH</t>
  </si>
  <si>
    <t>Duct Sealing - GSH w/o AC w/CZ11 w/SF</t>
  </si>
  <si>
    <t>Duct Sealing - GSH w/o AC w/CZ4 w/MH</t>
  </si>
  <si>
    <t>HTG Sys Repair/Replace : GSH w/CZ2 w/MH</t>
  </si>
  <si>
    <t>HTG Sys Repair/Replace : OGSH w/CZ2 w/MH</t>
  </si>
  <si>
    <t>Water Heater Pipe Insulation MH/CZ-All/Elec</t>
  </si>
  <si>
    <t>Water Heater Pipe Insulation SF/CZ-All/Elec</t>
  </si>
  <si>
    <t/>
  </si>
  <si>
    <t xml:space="preserve">PY 2014 CARE Annual Report </t>
  </si>
  <si>
    <t>Training Center [3]</t>
  </si>
  <si>
    <t>Inspections [3]</t>
  </si>
  <si>
    <t>Marketing and Outreach [3]</t>
  </si>
  <si>
    <t>Regulatory Compliance [3]</t>
  </si>
  <si>
    <t>General Administration [3]</t>
  </si>
  <si>
    <t xml:space="preserve">[3] The authorized budget and expenses have been updated to include employee benefits costs approved in the GRC (D.14-08-032) - Decision Authorizing Pacific Gas and Electric Company's General Rate Case Revenue Requirement for 2014-2016, issue date of August 20, 2014.  </t>
  </si>
  <si>
    <t xml:space="preserve">[4] The Domestic Hot Water authorized budget includes $2,849,505 of carry forward unspent gas funds from the 2009-2011 program cycle. </t>
  </si>
  <si>
    <t>Customer Enrollment[5]</t>
  </si>
  <si>
    <t>In Home Education[5]</t>
  </si>
  <si>
    <t>[5] This measure category includes the primary contractor's administrative fee and subcontractor direct costs.</t>
  </si>
  <si>
    <t>Allensworth/Alpaugh</t>
  </si>
  <si>
    <t>PY 2014 Energy Savings Assistance Program Annual Report
ESA Table 6
Cost of Program Installation Contractors</t>
  </si>
  <si>
    <t>PY 2014 Energy Savings Assistance Program Annual Report
ESA Table 9
Life Cycle Bill Savings by Measure</t>
  </si>
  <si>
    <t>PY 2014 Energy Savings Assistance Program Annual Report
ESA Table 10
Energy Rate Used for Bill Savings Calculations</t>
  </si>
  <si>
    <t>PY 2014 Energy Savings Assistance Program Annual Report
ESA Table 11
Bill Savings Calculations by Program Year</t>
  </si>
  <si>
    <t xml:space="preserve">PY 2014 Energy Savings Assistance Program Annual Report
ESA Table 16
"Add Back" Measures </t>
  </si>
  <si>
    <t>PY 2014 Energy Savings Assistance Program Annual Report</t>
  </si>
  <si>
    <t>PY 2014 Energy Savings Assistance Program Annual Report
 ESA Table 14
Leveraging &amp; Integration</t>
  </si>
  <si>
    <t>Unknown amount of energy or dollar savings</t>
  </si>
  <si>
    <t>1,224 SmartAC units were installed as part of the leveraging efforts between the ESA Program and the SmartAC team.</t>
  </si>
  <si>
    <t>3,578 homes treated</t>
  </si>
  <si>
    <t>2014 Annual 
Expenditures</t>
  </si>
  <si>
    <t xml:space="preserve">PY 2014 Energy Savings Assistance Program Annual Report
ESA Table 5
Direct Purchases &amp; Installation Contractors
</t>
  </si>
  <si>
    <t>Pacific Coast Energy Conservation Services</t>
  </si>
  <si>
    <t>Project Go, Inc.</t>
  </si>
  <si>
    <t>Proteus, Inc.</t>
  </si>
  <si>
    <t>Quality Conservation Services</t>
  </si>
  <si>
    <t>Self-Help Home Improvement Project, Inc.</t>
  </si>
  <si>
    <t>Soleeva Enegy Inc</t>
  </si>
  <si>
    <t>Sundowner Insulation Co.</t>
  </si>
  <si>
    <t>Western Insulation, Inc.</t>
  </si>
  <si>
    <t>Altitude Global Energy, Inc.</t>
  </si>
  <si>
    <t>Bright Ideas Inc.</t>
  </si>
  <si>
    <t>California Human Development</t>
  </si>
  <si>
    <t>California Plantinum Properties</t>
  </si>
  <si>
    <t>Community Action Agency of Butte County</t>
  </si>
  <si>
    <t>Community Action Partnership of San Luis Obispo County, Inc.</t>
  </si>
  <si>
    <t>Community Development Commission of Mendocino</t>
  </si>
  <si>
    <t>Community Energy Services Corporation</t>
  </si>
  <si>
    <t>Community Housing Opportunities Corp</t>
  </si>
  <si>
    <t>CWES, Inc.</t>
  </si>
  <si>
    <t>Eagle Systems dba Synergy Companies</t>
  </si>
  <si>
    <t>Energy Efficiency Inc. dba Synergy Energy Efficiency</t>
  </si>
  <si>
    <t>Empire Insulation, Inc.</t>
  </si>
  <si>
    <t>Fresno County Economic Opportunity Commission</t>
  </si>
  <si>
    <t>Glenn County Human Resource Agency</t>
  </si>
  <si>
    <t>Masco Contractor Service of CA</t>
  </si>
  <si>
    <t>Santa Clara, Alameda</t>
  </si>
  <si>
    <t>Refrigerator Contractors</t>
  </si>
  <si>
    <r>
      <rPr>
        <b/>
        <sz val="10"/>
        <color indexed="8"/>
        <rFont val="Calibri"/>
        <family val="2"/>
        <scheme val="minor"/>
      </rPr>
      <t>Note</t>
    </r>
    <r>
      <rPr>
        <sz val="10"/>
        <color indexed="8"/>
        <rFont val="Calibri"/>
        <family val="2"/>
        <scheme val="minor"/>
      </rPr>
      <t>: Any required corrections/adjustments are reported herein and supersede results reported in prior months and may reflect YTD adjustments.</t>
    </r>
  </si>
  <si>
    <r>
      <t xml:space="preserve">Microwaves </t>
    </r>
    <r>
      <rPr>
        <vertAlign val="superscript"/>
        <sz val="11"/>
        <rFont val="Calibri"/>
        <family val="2"/>
        <scheme val="minor"/>
      </rPr>
      <t>6</t>
    </r>
  </si>
  <si>
    <r>
      <t xml:space="preserve">Thermostatic Shower Valve </t>
    </r>
    <r>
      <rPr>
        <vertAlign val="superscript"/>
        <sz val="11"/>
        <rFont val="Calibri"/>
        <family val="2"/>
        <scheme val="minor"/>
      </rPr>
      <t>7</t>
    </r>
  </si>
  <si>
    <r>
      <t xml:space="preserve">Air Sealing / Envelope </t>
    </r>
    <r>
      <rPr>
        <vertAlign val="superscript"/>
        <sz val="11"/>
        <rFont val="Calibri"/>
        <family val="2"/>
        <scheme val="minor"/>
      </rPr>
      <t>1</t>
    </r>
  </si>
  <si>
    <r>
      <t>AC Time Delay</t>
    </r>
    <r>
      <rPr>
        <vertAlign val="superscript"/>
        <sz val="11"/>
        <rFont val="Calibri"/>
        <family val="2"/>
        <scheme val="minor"/>
      </rPr>
      <t xml:space="preserve"> 8</t>
    </r>
  </si>
  <si>
    <r>
      <t>Households Weatherized</t>
    </r>
    <r>
      <rPr>
        <vertAlign val="superscript"/>
        <sz val="11"/>
        <rFont val="Calibri"/>
        <family val="2"/>
        <scheme val="minor"/>
      </rPr>
      <t xml:space="preserve"> 2</t>
    </r>
  </si>
  <si>
    <r>
      <t># Eligible Households to be Treated for PY</t>
    </r>
    <r>
      <rPr>
        <b/>
        <vertAlign val="superscript"/>
        <sz val="11"/>
        <rFont val="Calibri"/>
        <family val="2"/>
        <scheme val="minor"/>
      </rPr>
      <t xml:space="preserve"> 3</t>
    </r>
  </si>
  <si>
    <r>
      <t>Homes Treated</t>
    </r>
    <r>
      <rPr>
        <b/>
        <vertAlign val="superscript"/>
        <sz val="11"/>
        <rFont val="Calibri"/>
        <family val="2"/>
        <scheme val="minor"/>
      </rPr>
      <t>2</t>
    </r>
  </si>
  <si>
    <r>
      <t>Ineligible &amp; Unwilling</t>
    </r>
    <r>
      <rPr>
        <b/>
        <vertAlign val="superscript"/>
        <sz val="11"/>
        <rFont val="Calibri"/>
        <family val="2"/>
        <scheme val="minor"/>
      </rPr>
      <t>3</t>
    </r>
  </si>
  <si>
    <r>
      <t>Estimated Eligible in Current Year</t>
    </r>
    <r>
      <rPr>
        <b/>
        <vertAlign val="superscript"/>
        <sz val="11"/>
        <rFont val="Calibri"/>
        <family val="2"/>
        <scheme val="minor"/>
      </rPr>
      <t>4</t>
    </r>
  </si>
  <si>
    <r>
      <rPr>
        <vertAlign val="superscript"/>
        <sz val="11"/>
        <rFont val="Calibri"/>
        <family val="2"/>
        <scheme val="minor"/>
      </rPr>
      <t>4</t>
    </r>
    <r>
      <rPr>
        <sz val="11"/>
        <rFont val="Calibri"/>
        <family val="2"/>
        <scheme val="minor"/>
      </rPr>
      <t xml:space="preserve"> Based on Attachment F of D.12-08-044.</t>
    </r>
  </si>
  <si>
    <r>
      <t>Costs</t>
    </r>
    <r>
      <rPr>
        <b/>
        <vertAlign val="superscript"/>
        <sz val="11"/>
        <rFont val="Calibri"/>
        <family val="2"/>
        <scheme val="minor"/>
      </rPr>
      <t>1,4</t>
    </r>
  </si>
  <si>
    <r>
      <t xml:space="preserve">Labor </t>
    </r>
    <r>
      <rPr>
        <b/>
        <vertAlign val="superscript"/>
        <sz val="11"/>
        <rFont val="Calibri"/>
        <family val="2"/>
        <scheme val="minor"/>
      </rPr>
      <t>1</t>
    </r>
  </si>
  <si>
    <r>
      <t xml:space="preserve">Non-Labor </t>
    </r>
    <r>
      <rPr>
        <b/>
        <vertAlign val="superscript"/>
        <sz val="11"/>
        <rFont val="Calibri"/>
        <family val="2"/>
        <scheme val="minor"/>
      </rPr>
      <t>2</t>
    </r>
  </si>
  <si>
    <r>
      <t xml:space="preserve">Contractor </t>
    </r>
    <r>
      <rPr>
        <b/>
        <vertAlign val="superscript"/>
        <sz val="11"/>
        <rFont val="Calibri"/>
        <family val="2"/>
        <scheme val="minor"/>
      </rPr>
      <t>3</t>
    </r>
  </si>
  <si>
    <r>
      <t xml:space="preserve">PY 2014 Energy Savings Assistance Program Annual Report
ESA Table 8
Homes Unwilling </t>
    </r>
    <r>
      <rPr>
        <b/>
        <vertAlign val="superscript"/>
        <sz val="11"/>
        <rFont val="Calibri"/>
        <family val="2"/>
        <scheme val="minor"/>
      </rPr>
      <t>1</t>
    </r>
    <r>
      <rPr>
        <b/>
        <sz val="11"/>
        <rFont val="Calibri"/>
        <family val="2"/>
        <scheme val="minor"/>
      </rPr>
      <t xml:space="preserve"> / Unable to Participate    
                                                                                                                                                                                                                                 </t>
    </r>
  </si>
  <si>
    <r>
      <rPr>
        <vertAlign val="superscript"/>
        <sz val="10"/>
        <rFont val="Calibri"/>
        <family val="2"/>
        <scheme val="minor"/>
      </rPr>
      <t>1</t>
    </r>
    <r>
      <rPr>
        <sz val="10"/>
        <rFont val="Calibri"/>
        <family val="2"/>
        <scheme val="minor"/>
      </rPr>
      <t xml:space="preserve"> Per D.12-08-031 OP.16, PG&amp;E continues to use the current CPUC-authorized 5% unwillingness factor for the 2012-2014 ESA Program.</t>
    </r>
  </si>
  <si>
    <r>
      <t>$/kWh</t>
    </r>
    <r>
      <rPr>
        <b/>
        <vertAlign val="superscript"/>
        <sz val="11"/>
        <rFont val="Calibri"/>
        <family val="2"/>
        <scheme val="minor"/>
      </rPr>
      <t xml:space="preserve"> 1</t>
    </r>
  </si>
  <si>
    <r>
      <rPr>
        <b/>
        <vertAlign val="superscript"/>
        <sz val="10"/>
        <rFont val="Calibri"/>
        <family val="2"/>
        <scheme val="minor"/>
      </rPr>
      <t>1</t>
    </r>
    <r>
      <rPr>
        <sz val="10"/>
        <rFont val="Calibri"/>
        <family val="2"/>
        <scheme val="minor"/>
      </rPr>
      <t xml:space="preserve"> For 2014 the average cost per kWh paid by participants.  Cost is escalated 3% annually in 24 subsequent years.</t>
    </r>
  </si>
  <si>
    <r>
      <t xml:space="preserve">Number of customers treated </t>
    </r>
    <r>
      <rPr>
        <b/>
        <vertAlign val="superscript"/>
        <sz val="11"/>
        <rFont val="Calibri"/>
        <family val="2"/>
        <scheme val="minor"/>
      </rPr>
      <t>1</t>
    </r>
  </si>
  <si>
    <r>
      <t xml:space="preserve">Coordination Type </t>
    </r>
    <r>
      <rPr>
        <b/>
        <vertAlign val="superscript"/>
        <sz val="11"/>
        <rFont val="Calibri"/>
        <family val="2"/>
        <scheme val="minor"/>
      </rPr>
      <t>1</t>
    </r>
  </si>
  <si>
    <r>
      <t xml:space="preserve">Amount of Dollars Saved </t>
    </r>
    <r>
      <rPr>
        <b/>
        <vertAlign val="superscript"/>
        <sz val="11"/>
        <rFont val="Calibri"/>
        <family val="2"/>
        <scheme val="minor"/>
      </rPr>
      <t>2</t>
    </r>
  </si>
  <si>
    <r>
      <t xml:space="preserve">Amount of Energy Savings </t>
    </r>
    <r>
      <rPr>
        <b/>
        <vertAlign val="superscript"/>
        <sz val="11"/>
        <rFont val="Calibri"/>
        <family val="2"/>
        <scheme val="minor"/>
      </rPr>
      <t>3</t>
    </r>
  </si>
  <si>
    <r>
      <t xml:space="preserve">Other Measureable Benefits </t>
    </r>
    <r>
      <rPr>
        <b/>
        <vertAlign val="superscript"/>
        <sz val="11"/>
        <rFont val="Calibri"/>
        <family val="2"/>
        <scheme val="minor"/>
      </rPr>
      <t>3</t>
    </r>
  </si>
  <si>
    <r>
      <t xml:space="preserve">Enrollments Resulting from Leveraging Effort </t>
    </r>
    <r>
      <rPr>
        <b/>
        <vertAlign val="superscript"/>
        <sz val="11"/>
        <rFont val="Calibri"/>
        <family val="2"/>
        <scheme val="minor"/>
      </rPr>
      <t>4</t>
    </r>
  </si>
  <si>
    <r>
      <t xml:space="preserve">Methodology </t>
    </r>
    <r>
      <rPr>
        <b/>
        <vertAlign val="superscript"/>
        <sz val="11"/>
        <rFont val="Calibri"/>
        <family val="2"/>
        <scheme val="minor"/>
      </rPr>
      <t>5</t>
    </r>
  </si>
  <si>
    <r>
      <rPr>
        <b/>
        <vertAlign val="superscript"/>
        <sz val="11"/>
        <rFont val="Calibri"/>
        <family val="2"/>
        <scheme val="minor"/>
      </rPr>
      <t>1</t>
    </r>
    <r>
      <rPr>
        <sz val="11"/>
        <rFont val="Calibri"/>
        <family val="2"/>
        <scheme val="minor"/>
      </rPr>
      <t xml:space="preserve"> Leveraging, Interdepartmental integration, Program Coordination, Data Sharing, ME&amp;O, etc.</t>
    </r>
  </si>
  <si>
    <r>
      <rPr>
        <b/>
        <vertAlign val="superscript"/>
        <sz val="11"/>
        <rFont val="Calibri"/>
        <family val="2"/>
        <scheme val="minor"/>
      </rPr>
      <t>2</t>
    </r>
    <r>
      <rPr>
        <sz val="11"/>
        <rFont val="Calibri"/>
        <family val="2"/>
        <scheme val="minor"/>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r>
  </si>
  <si>
    <r>
      <rPr>
        <b/>
        <vertAlign val="superscript"/>
        <sz val="11"/>
        <rFont val="Calibri"/>
        <family val="2"/>
        <scheme val="minor"/>
      </rPr>
      <t>3</t>
    </r>
    <r>
      <rPr>
        <sz val="11"/>
        <rFont val="Calibri"/>
        <family val="2"/>
        <scheme val="minor"/>
      </rPr>
      <t xml:space="preserve"> Energy savings/benefits. Leveraging efforts are measurable and quantifiable in terms of home energy benefits/ savings to the eligible households.</t>
    </r>
  </si>
  <si>
    <r>
      <rPr>
        <b/>
        <vertAlign val="superscript"/>
        <sz val="11"/>
        <rFont val="Calibri"/>
        <family val="2"/>
        <scheme val="minor"/>
      </rPr>
      <t>4</t>
    </r>
    <r>
      <rPr>
        <sz val="11"/>
        <rFont val="Calibri"/>
        <family val="2"/>
        <scheme val="minor"/>
      </rPr>
      <t xml:space="preserve"> Enrollment increases. Leveraging efforts are measurable and quantifiable in terms of program enrollment increases and/or customers served.</t>
    </r>
  </si>
  <si>
    <r>
      <rPr>
        <b/>
        <vertAlign val="superscript"/>
        <sz val="11"/>
        <rFont val="Calibri"/>
        <family val="2"/>
        <scheme val="minor"/>
      </rPr>
      <t>5</t>
    </r>
    <r>
      <rPr>
        <sz val="11"/>
        <rFont val="Calibri"/>
        <family val="2"/>
        <scheme val="minor"/>
      </rPr>
      <t xml:space="preserve"> In footnotes, provide information on methodology used to calculate cost and/or resource savings.</t>
    </r>
  </si>
  <si>
    <r>
      <t xml:space="preserve">kWh </t>
    </r>
    <r>
      <rPr>
        <b/>
        <vertAlign val="superscript"/>
        <sz val="11"/>
        <rFont val="Calibri"/>
        <family val="2"/>
        <scheme val="minor"/>
      </rPr>
      <t>4</t>
    </r>
    <r>
      <rPr>
        <b/>
        <sz val="11"/>
        <rFont val="Calibri"/>
        <family val="2"/>
        <scheme val="minor"/>
      </rPr>
      <t xml:space="preserve"> (Annual)</t>
    </r>
  </si>
  <si>
    <r>
      <t xml:space="preserve">kW </t>
    </r>
    <r>
      <rPr>
        <b/>
        <vertAlign val="superscript"/>
        <sz val="11"/>
        <rFont val="Calibri"/>
        <family val="2"/>
        <scheme val="minor"/>
      </rPr>
      <t>4</t>
    </r>
    <r>
      <rPr>
        <b/>
        <sz val="11"/>
        <rFont val="Calibri"/>
        <family val="2"/>
        <scheme val="minor"/>
      </rPr>
      <t xml:space="preserve"> (Annual)</t>
    </r>
  </si>
  <si>
    <r>
      <t xml:space="preserve">Therms </t>
    </r>
    <r>
      <rPr>
        <b/>
        <vertAlign val="superscript"/>
        <sz val="11"/>
        <rFont val="Calibri"/>
        <family val="2"/>
        <scheme val="minor"/>
      </rPr>
      <t>4</t>
    </r>
    <r>
      <rPr>
        <b/>
        <sz val="11"/>
        <rFont val="Calibri"/>
        <family val="2"/>
        <scheme val="minor"/>
      </rPr>
      <t xml:space="preserve">  (Annual)</t>
    </r>
  </si>
  <si>
    <r>
      <t>Expenses</t>
    </r>
    <r>
      <rPr>
        <b/>
        <vertAlign val="superscript"/>
        <sz val="11"/>
        <rFont val="Calibri"/>
        <family val="2"/>
        <scheme val="minor"/>
      </rPr>
      <t xml:space="preserve"> 5</t>
    </r>
    <r>
      <rPr>
        <b/>
        <sz val="11"/>
        <rFont val="Calibri"/>
        <family val="2"/>
        <scheme val="minor"/>
      </rPr>
      <t xml:space="preserve">  
($)</t>
    </r>
  </si>
  <si>
    <r>
      <t xml:space="preserve">Total Shifted  Gas/ Electirc </t>
    </r>
    <r>
      <rPr>
        <b/>
        <vertAlign val="superscript"/>
        <sz val="11"/>
        <rFont val="Calibri"/>
        <family val="2"/>
        <scheme val="minor"/>
      </rPr>
      <t xml:space="preserve">1 </t>
    </r>
  </si>
  <si>
    <r>
      <t xml:space="preserve"> In Home Education </t>
    </r>
    <r>
      <rPr>
        <vertAlign val="superscript"/>
        <sz val="11"/>
        <rFont val="Calibri"/>
        <family val="2"/>
        <scheme val="minor"/>
      </rPr>
      <t>2</t>
    </r>
  </si>
  <si>
    <r>
      <t>Pilot</t>
    </r>
    <r>
      <rPr>
        <b/>
        <vertAlign val="superscript"/>
        <sz val="11"/>
        <rFont val="Calibri"/>
        <family val="2"/>
        <scheme val="minor"/>
      </rPr>
      <t xml:space="preserve"> 2</t>
    </r>
  </si>
  <si>
    <r>
      <t xml:space="preserve">Training Center </t>
    </r>
    <r>
      <rPr>
        <vertAlign val="superscript"/>
        <sz val="11"/>
        <rFont val="Calibri"/>
        <family val="2"/>
        <scheme val="minor"/>
      </rPr>
      <t>2</t>
    </r>
  </si>
  <si>
    <r>
      <t xml:space="preserve">Inspections </t>
    </r>
    <r>
      <rPr>
        <vertAlign val="superscript"/>
        <sz val="11"/>
        <rFont val="Calibri"/>
        <family val="2"/>
        <scheme val="minor"/>
      </rPr>
      <t>2</t>
    </r>
  </si>
  <si>
    <r>
      <t>Marketing and Outreach</t>
    </r>
    <r>
      <rPr>
        <vertAlign val="superscript"/>
        <sz val="11"/>
        <rFont val="Calibri"/>
        <family val="2"/>
        <scheme val="minor"/>
      </rPr>
      <t xml:space="preserve"> 2</t>
    </r>
  </si>
  <si>
    <r>
      <t>Statewide ME&amp;O</t>
    </r>
    <r>
      <rPr>
        <vertAlign val="superscript"/>
        <sz val="11"/>
        <rFont val="Calibri"/>
        <family val="2"/>
        <scheme val="minor"/>
      </rPr>
      <t xml:space="preserve"> 2</t>
    </r>
  </si>
  <si>
    <r>
      <t>M&amp;E Studies</t>
    </r>
    <r>
      <rPr>
        <vertAlign val="superscript"/>
        <sz val="11"/>
        <rFont val="Calibri"/>
        <family val="2"/>
        <scheme val="minor"/>
      </rPr>
      <t xml:space="preserve"> 2</t>
    </r>
  </si>
  <si>
    <r>
      <t xml:space="preserve">Regulatory Compliance </t>
    </r>
    <r>
      <rPr>
        <vertAlign val="superscript"/>
        <sz val="11"/>
        <rFont val="Calibri"/>
        <family val="2"/>
        <scheme val="minor"/>
      </rPr>
      <t>2</t>
    </r>
  </si>
  <si>
    <r>
      <t xml:space="preserve">General Administration  </t>
    </r>
    <r>
      <rPr>
        <vertAlign val="superscript"/>
        <sz val="11"/>
        <rFont val="Calibri"/>
        <family val="2"/>
        <scheme val="minor"/>
      </rPr>
      <t>2</t>
    </r>
  </si>
  <si>
    <r>
      <t xml:space="preserve">CPUC Energy Division </t>
    </r>
    <r>
      <rPr>
        <vertAlign val="superscript"/>
        <sz val="11"/>
        <rFont val="Calibri"/>
        <family val="2"/>
        <scheme val="minor"/>
      </rPr>
      <t>2</t>
    </r>
  </si>
  <si>
    <r>
      <t xml:space="preserve">AB 1109 Compliant? </t>
    </r>
    <r>
      <rPr>
        <b/>
        <vertAlign val="superscript"/>
        <sz val="10"/>
        <rFont val="Calibri"/>
        <family val="2"/>
        <scheme val="minor"/>
      </rPr>
      <t>1</t>
    </r>
  </si>
  <si>
    <r>
      <rPr>
        <b/>
        <vertAlign val="superscript"/>
        <sz val="10"/>
        <rFont val="Calibri"/>
        <family val="2"/>
        <scheme val="minor"/>
      </rPr>
      <t>1</t>
    </r>
    <r>
      <rPr>
        <sz val="10"/>
        <rFont val="Calibri"/>
        <family val="2"/>
        <scheme val="minor"/>
      </rPr>
      <t xml:space="preserve"> Based on Appendix H.1 and H.2 in D.12-08-044.  Add-back measures are measures having cost effectiveness below the 0.25 cost effectiveness threshold adopted in D.12-08-044.  Add-backs include both measures requested by PG&amp;E and included in its 2012-2014 ESA budget application, as well as measures ordered through D.12-08-044 that were not included in PG&amp;E's budget application.</t>
    </r>
  </si>
  <si>
    <r>
      <t xml:space="preserve">No 
Response </t>
    </r>
    <r>
      <rPr>
        <b/>
        <vertAlign val="superscript"/>
        <sz val="11"/>
        <rFont val="Calibri"/>
        <family val="2"/>
        <scheme val="minor"/>
      </rPr>
      <t>4</t>
    </r>
  </si>
  <si>
    <r>
      <t xml:space="preserve">Other </t>
    </r>
    <r>
      <rPr>
        <b/>
        <vertAlign val="superscript"/>
        <sz val="11"/>
        <rFont val="Calibri"/>
        <family val="2"/>
        <scheme val="minor"/>
      </rPr>
      <t>5</t>
    </r>
  </si>
  <si>
    <r>
      <t xml:space="preserve">Inter-Utility </t>
    </r>
    <r>
      <rPr>
        <b/>
        <vertAlign val="superscript"/>
        <sz val="11"/>
        <rFont val="Calibri"/>
        <family val="2"/>
        <scheme val="minor"/>
      </rPr>
      <t>1</t>
    </r>
  </si>
  <si>
    <r>
      <t xml:space="preserve">Intra-Utility </t>
    </r>
    <r>
      <rPr>
        <b/>
        <vertAlign val="superscript"/>
        <sz val="11"/>
        <rFont val="Calibri"/>
        <family val="2"/>
        <scheme val="minor"/>
      </rPr>
      <t>2</t>
    </r>
  </si>
  <si>
    <r>
      <t xml:space="preserve">Leveraging </t>
    </r>
    <r>
      <rPr>
        <b/>
        <vertAlign val="superscript"/>
        <sz val="11"/>
        <rFont val="Calibri"/>
        <family val="2"/>
        <scheme val="minor"/>
      </rPr>
      <t>3</t>
    </r>
  </si>
  <si>
    <r>
      <t xml:space="preserve">CARE Households
De-Enrolled 
(Verified as 
Ineligible) </t>
    </r>
    <r>
      <rPr>
        <b/>
        <vertAlign val="superscript"/>
        <sz val="11"/>
        <rFont val="Calibri"/>
        <family val="2"/>
        <scheme val="minor"/>
      </rPr>
      <t>1</t>
    </r>
  </si>
  <si>
    <r>
      <t xml:space="preserve">Total Households
De-Enrolled </t>
    </r>
    <r>
      <rPr>
        <b/>
        <vertAlign val="superscript"/>
        <sz val="11"/>
        <rFont val="Calibri"/>
        <family val="2"/>
        <scheme val="minor"/>
      </rPr>
      <t>2</t>
    </r>
  </si>
  <si>
    <r>
      <t>1</t>
    </r>
    <r>
      <rPr>
        <sz val="10"/>
        <rFont val="Calibri"/>
        <family val="2"/>
        <scheme val="minor"/>
      </rPr>
      <t xml:space="preserve"> Includes number of applications provided via direct mail campaigns, call centers, bill inserts and other outreach methods. Because there are other means by which customers obtain applications which are not counted, this number is only an approximation.</t>
    </r>
  </si>
  <si>
    <r>
      <t>2</t>
    </r>
    <r>
      <rPr>
        <sz val="10"/>
        <rFont val="Calibri"/>
        <family val="2"/>
        <scheme val="minor"/>
      </rPr>
      <t xml:space="preserve"> Percentage of Received.  Duplicates are also counted as Approved, so the total will not add up to 100%.</t>
    </r>
  </si>
  <si>
    <r>
      <rPr>
        <vertAlign val="superscript"/>
        <sz val="10"/>
        <rFont val="Calibri"/>
        <family val="2"/>
        <scheme val="minor"/>
      </rPr>
      <t>1</t>
    </r>
    <r>
      <rPr>
        <sz val="10"/>
        <rFont val="Calibri"/>
        <family val="2"/>
        <scheme val="minor"/>
      </rPr>
      <t xml:space="preserve"> “Rural” includes ZIP Codes classified as such by the Goldsmith modification that was developed to identify small</t>
    </r>
  </si>
  <si>
    <r>
      <t>1</t>
    </r>
    <r>
      <rPr>
        <sz val="10"/>
        <rFont val="Calibri"/>
        <family val="2"/>
        <scheme val="minor"/>
      </rPr>
      <t xml:space="preserve"> Does not include participants who closed their accounts during the 90-day response period.</t>
    </r>
  </si>
  <si>
    <r>
      <t>2</t>
    </r>
    <r>
      <rPr>
        <sz val="10"/>
        <rFont val="Calibri"/>
        <family val="2"/>
        <scheme val="minor"/>
      </rPr>
      <t xml:space="preserve"> Results are tied to the month initiated.</t>
    </r>
  </si>
  <si>
    <r>
      <t>Residential Non-CARE vs. CARE Customers</t>
    </r>
    <r>
      <rPr>
        <b/>
        <vertAlign val="superscript"/>
        <sz val="11"/>
        <rFont val="Calibri"/>
        <family val="2"/>
        <scheme val="minor"/>
      </rPr>
      <t>1</t>
    </r>
  </si>
  <si>
    <r>
      <t>1</t>
    </r>
    <r>
      <rPr>
        <sz val="10"/>
        <rFont val="Calibri"/>
        <family val="2"/>
        <scheme val="minor"/>
      </rPr>
      <t xml:space="preserve"> Excludes CARE customers.</t>
    </r>
  </si>
  <si>
    <r>
      <t>Average Monthly Gas / Electric Usage</t>
    </r>
    <r>
      <rPr>
        <b/>
        <vertAlign val="superscript"/>
        <sz val="11"/>
        <rFont val="Calibri"/>
        <family val="2"/>
        <scheme val="minor"/>
      </rPr>
      <t>1</t>
    </r>
  </si>
  <si>
    <r>
      <rPr>
        <vertAlign val="superscript"/>
        <sz val="10"/>
        <color theme="1"/>
        <rFont val="Calibri"/>
        <family val="2"/>
        <scheme val="minor"/>
      </rPr>
      <t xml:space="preserve">1 </t>
    </r>
    <r>
      <rPr>
        <sz val="10"/>
        <rFont val="Calibri"/>
        <family val="2"/>
        <scheme val="minor"/>
      </rPr>
      <t>Includes customers who were verified as over income, requested to be removed, or did not agree to participate in ESA.</t>
    </r>
  </si>
  <si>
    <r>
      <rPr>
        <vertAlign val="superscript"/>
        <sz val="10"/>
        <color theme="1"/>
        <rFont val="Calibri"/>
        <family val="2"/>
        <scheme val="minor"/>
      </rPr>
      <t>2</t>
    </r>
    <r>
      <rPr>
        <sz val="10"/>
        <rFont val="Calibri"/>
        <family val="2"/>
        <scheme val="minor"/>
      </rPr>
      <t xml:space="preserve"> Includes customers who declined to participate in ESA, failed to respond to appointment requests, or missed multiple appointments.</t>
    </r>
  </si>
  <si>
    <r>
      <rPr>
        <vertAlign val="superscript"/>
        <sz val="10"/>
        <color theme="1"/>
        <rFont val="Calibri"/>
        <family val="2"/>
        <scheme val="minor"/>
      </rPr>
      <t>3</t>
    </r>
    <r>
      <rPr>
        <sz val="10"/>
        <rFont val="Calibri"/>
        <family val="2"/>
        <scheme val="minor"/>
      </rPr>
      <t xml:space="preserve"> Includes customers who previously participated, did not meet the three-measure minimum, landlord refused, etc.  These customers move directly to Stage 3.</t>
    </r>
  </si>
  <si>
    <r>
      <rPr>
        <vertAlign val="superscript"/>
        <sz val="10"/>
        <rFont val="Calibri"/>
        <family val="2"/>
        <scheme val="minor"/>
      </rPr>
      <t>4</t>
    </r>
    <r>
      <rPr>
        <sz val="10"/>
        <rFont val="Calibri"/>
        <family val="2"/>
        <scheme val="minor"/>
      </rPr>
      <t xml:space="preserve"> Does not include 467 customers still pending ESA Participation.</t>
    </r>
  </si>
  <si>
    <r>
      <rPr>
        <vertAlign val="superscript"/>
        <sz val="10"/>
        <color theme="1"/>
        <rFont val="Calibri"/>
        <family val="2"/>
        <scheme val="minor"/>
      </rPr>
      <t>5</t>
    </r>
    <r>
      <rPr>
        <sz val="10"/>
        <rFont val="Calibri"/>
        <family val="2"/>
        <scheme val="minor"/>
      </rPr>
      <t xml:space="preserve"> Customers removed for exceeding 600% of baseline in any monthly billing cycle after the 90-day grace period following ESA Participation.</t>
    </r>
  </si>
  <si>
    <r>
      <rPr>
        <b/>
        <sz val="10"/>
        <rFont val="Calibri"/>
        <family val="2"/>
        <scheme val="minor"/>
      </rPr>
      <t>Note</t>
    </r>
    <r>
      <rPr>
        <sz val="10"/>
        <rFont val="Calibri"/>
        <family val="2"/>
        <scheme val="minor"/>
      </rPr>
      <t>:  Results as of March 31, 2015 (reflecting verification requests mailed in 2013 or 2014).</t>
    </r>
  </si>
  <si>
    <r>
      <rPr>
        <vertAlign val="superscript"/>
        <sz val="10"/>
        <rFont val="Calibri"/>
        <family val="2"/>
        <scheme val="minor"/>
      </rPr>
      <t>1</t>
    </r>
    <r>
      <rPr>
        <sz val="10"/>
        <rFont val="Calibri"/>
        <family val="2"/>
        <scheme val="minor"/>
      </rPr>
      <t xml:space="preserve"> Number of customers enrolled reflects categorical programs selected by customer.  Please note that in some cases customers select more than one eligible program for a single account.</t>
    </r>
  </si>
  <si>
    <r>
      <rPr>
        <b/>
        <sz val="10"/>
        <rFont val="Calibri"/>
        <family val="2"/>
        <scheme val="minor"/>
      </rPr>
      <t>Note</t>
    </r>
    <r>
      <rPr>
        <sz val="10"/>
        <rFont val="Calibri"/>
        <family val="2"/>
        <scheme val="minor"/>
      </rPr>
      <t>:  PG&amp;E only tracks Categorical Enrollment types for customers who enroll online (45%).</t>
    </r>
  </si>
  <si>
    <t xml:space="preserve">Carry Back from PY </t>
  </si>
  <si>
    <r>
      <t xml:space="preserve">2014 Authorized Budget </t>
    </r>
    <r>
      <rPr>
        <b/>
        <vertAlign val="superscript"/>
        <sz val="11"/>
        <rFont val="Calibri"/>
        <family val="2"/>
        <scheme val="minor"/>
      </rPr>
      <t>1</t>
    </r>
  </si>
  <si>
    <t>Appliances [5]</t>
  </si>
  <si>
    <t>Domestic Hot Water [4][5]</t>
  </si>
  <si>
    <t>Enclosure [5]</t>
  </si>
  <si>
    <t>HVAC [5]</t>
  </si>
  <si>
    <t>Lighting[5]</t>
  </si>
  <si>
    <t>Miscellaneous [2]</t>
  </si>
  <si>
    <r>
      <rPr>
        <b/>
        <vertAlign val="superscript"/>
        <sz val="10"/>
        <rFont val="Calibri"/>
        <family val="2"/>
        <scheme val="minor"/>
      </rPr>
      <t>1</t>
    </r>
    <r>
      <rPr>
        <sz val="10"/>
        <rFont val="Calibri"/>
        <family val="2"/>
        <scheme val="minor"/>
      </rPr>
      <t xml:space="preserve">  Envelope and Air Sealing Measures may include outlet cover plate gaskets, attic access weatherization, weatherstripping - door, caulking and</t>
    </r>
  </si>
  <si>
    <r>
      <rPr>
        <b/>
        <vertAlign val="superscript"/>
        <sz val="10"/>
        <rFont val="Calibri"/>
        <family val="2"/>
        <scheme val="minor"/>
      </rPr>
      <t>2</t>
    </r>
    <r>
      <rPr>
        <sz val="10"/>
        <rFont val="Calibri"/>
        <family val="2"/>
        <scheme val="minor"/>
      </rPr>
      <t xml:space="preserve"> Weatherization may consist of attic insulation, attic access weatherization, weatherstripping - door, caulking, &amp; minor home repairs</t>
    </r>
  </si>
  <si>
    <r>
      <rPr>
        <b/>
        <vertAlign val="superscript"/>
        <sz val="10"/>
        <rFont val="Calibri"/>
        <family val="2"/>
        <scheme val="minor"/>
      </rPr>
      <t xml:space="preserve">3 </t>
    </r>
    <r>
      <rPr>
        <sz val="10"/>
        <rFont val="Calibri"/>
        <family val="2"/>
        <scheme val="minor"/>
      </rPr>
      <t>Appendix A --- A.11-05-017  Adopted Number of Homes to be Treated</t>
    </r>
  </si>
  <si>
    <r>
      <rPr>
        <b/>
        <vertAlign val="superscript"/>
        <sz val="10"/>
        <rFont val="Calibri"/>
        <family val="2"/>
        <scheme val="minor"/>
      </rPr>
      <t>4</t>
    </r>
    <r>
      <rPr>
        <sz val="10"/>
        <rFont val="Calibri"/>
        <family val="2"/>
        <scheme val="minor"/>
      </rPr>
      <t xml:space="preserve">  All savings are calculated based on the following sources:</t>
    </r>
  </si>
  <si>
    <r>
      <rPr>
        <b/>
        <vertAlign val="superscript"/>
        <sz val="10"/>
        <rFont val="Calibri"/>
        <family val="2"/>
        <scheme val="minor"/>
      </rPr>
      <t>5</t>
    </r>
    <r>
      <rPr>
        <sz val="10"/>
        <rFont val="Calibri"/>
        <family val="2"/>
        <scheme val="minor"/>
      </rPr>
      <t xml:space="preserve"> Costs exclude support costs that are included in Table 1.</t>
    </r>
  </si>
  <si>
    <r>
      <rPr>
        <b/>
        <vertAlign val="superscript"/>
        <sz val="10"/>
        <rFont val="Calibri"/>
        <family val="2"/>
        <scheme val="minor"/>
      </rPr>
      <t>6</t>
    </r>
    <r>
      <rPr>
        <sz val="10"/>
        <rFont val="Calibri"/>
        <family val="2"/>
        <scheme val="minor"/>
      </rPr>
      <t xml:space="preserve"> Microwave savings are from ECONorthWest Studies received in December of 2011</t>
    </r>
  </si>
  <si>
    <r>
      <rPr>
        <b/>
        <vertAlign val="superscript"/>
        <sz val="10"/>
        <rFont val="Calibri"/>
        <family val="2"/>
        <scheme val="minor"/>
      </rPr>
      <t>7</t>
    </r>
    <r>
      <rPr>
        <vertAlign val="superscript"/>
        <sz val="10"/>
        <rFont val="Calibri"/>
        <family val="2"/>
        <scheme val="minor"/>
      </rPr>
      <t xml:space="preserve"> </t>
    </r>
    <r>
      <rPr>
        <sz val="10"/>
        <rFont val="Calibri"/>
        <family val="2"/>
        <scheme val="minor"/>
      </rPr>
      <t>Savings value will be the same as the shower head measure mentioned in footnote [4]</t>
    </r>
  </si>
  <si>
    <r>
      <rPr>
        <b/>
        <vertAlign val="superscript"/>
        <sz val="10"/>
        <rFont val="Calibri"/>
        <family val="2"/>
        <scheme val="minor"/>
      </rPr>
      <t>8</t>
    </r>
    <r>
      <rPr>
        <b/>
        <sz val="10"/>
        <rFont val="Calibri"/>
        <family val="2"/>
        <scheme val="minor"/>
      </rPr>
      <t xml:space="preserve"> </t>
    </r>
    <r>
      <rPr>
        <sz val="10"/>
        <rFont val="Calibri"/>
        <family val="2"/>
        <scheme val="minor"/>
      </rPr>
      <t>Savings value from Work Paper PGE0077  Revision #1  --- California HVAC  Upgrade: Efficient Fan Controller(EFC) for Residential</t>
    </r>
  </si>
  <si>
    <t xml:space="preserve">Alameda, Contra Costa, Fresno, Kern, Kings, Marin, Mendocino, Monterey, Napa, San Benito, Santa Clara, Shasta, Solano, Sonoma, Yolo, Santa Clara </t>
  </si>
  <si>
    <t xml:space="preserve">Yolo, Solano, Amador, Butte, Calaveras, Colusa, El Dorado, Glenn, Madera, Mariposa, Merced, Nevada, Placer, Plumas, Sacramento, San Joaquin, Stanislaus, Sutter, Tehama, Tulare, Tuolumne, Yuba, San Joaquin, Stanislaus </t>
  </si>
  <si>
    <t>Alpine, Amador, El Dorado, Alpine, Amador, Calaveras, El Dorado, Kern, Monterey, Nevada, San Benito, Santa Cruz,  Kern, Monterey, Nevada, San Benito, Santa Cruz</t>
  </si>
  <si>
    <r>
      <rPr>
        <b/>
        <vertAlign val="superscript"/>
        <sz val="10"/>
        <rFont val="Calibri"/>
        <family val="2"/>
        <scheme val="minor"/>
      </rPr>
      <t>1</t>
    </r>
    <r>
      <rPr>
        <vertAlign val="superscript"/>
        <sz val="10"/>
        <rFont val="Calibri"/>
        <family val="2"/>
        <scheme val="minor"/>
      </rPr>
      <t xml:space="preserve"> </t>
    </r>
    <r>
      <rPr>
        <sz val="10"/>
        <rFont val="Calibri"/>
        <family val="2"/>
        <scheme val="minor"/>
      </rPr>
      <t>These costs exclude PG&amp;E support costs that are included in Table 1.</t>
    </r>
  </si>
  <si>
    <r>
      <rPr>
        <b/>
        <vertAlign val="superscript"/>
        <sz val="10"/>
        <rFont val="Calibri"/>
        <family val="2"/>
        <scheme val="minor"/>
      </rPr>
      <t>2</t>
    </r>
    <r>
      <rPr>
        <sz val="10"/>
        <rFont val="Calibri"/>
        <family val="2"/>
        <scheme val="minor"/>
      </rPr>
      <t xml:space="preserve"> Furnaces includes costs for service calls.</t>
    </r>
  </si>
  <si>
    <r>
      <rPr>
        <b/>
        <vertAlign val="superscript"/>
        <sz val="10"/>
        <rFont val="Calibri"/>
        <family val="2"/>
        <scheme val="minor"/>
      </rPr>
      <t xml:space="preserve">3 </t>
    </r>
    <r>
      <rPr>
        <sz val="10"/>
        <rFont val="Calibri"/>
        <family val="2"/>
        <scheme val="minor"/>
      </rPr>
      <t>Water Heater Replacement - Gas includes costs of water heater repair.</t>
    </r>
  </si>
  <si>
    <r>
      <rPr>
        <b/>
        <vertAlign val="superscript"/>
        <sz val="10"/>
        <rFont val="Calibri"/>
        <family val="2"/>
        <scheme val="minor"/>
      </rPr>
      <t xml:space="preserve">4 </t>
    </r>
    <r>
      <rPr>
        <sz val="10"/>
        <rFont val="Calibri"/>
        <family val="2"/>
        <scheme val="minor"/>
      </rPr>
      <t>Table 6 is less than Table 5 due to costs in Table 5 such as NGAT test, support allocations, penalties/credits and Training No Shows.</t>
    </r>
  </si>
  <si>
    <r>
      <rPr>
        <b/>
        <vertAlign val="superscript"/>
        <sz val="10"/>
        <rFont val="Calibri"/>
        <family val="2"/>
        <scheme val="minor"/>
      </rPr>
      <t>5</t>
    </r>
    <r>
      <rPr>
        <sz val="10"/>
        <rFont val="Calibri"/>
        <family val="2"/>
        <scheme val="minor"/>
      </rPr>
      <t xml:space="preserve"> Includes the Costs of duct tests but duct tests only are not counted in Units.</t>
    </r>
  </si>
  <si>
    <r>
      <rPr>
        <b/>
        <vertAlign val="superscript"/>
        <sz val="10"/>
        <rFont val="Calibri"/>
        <family val="2"/>
        <scheme val="minor"/>
      </rPr>
      <t>1</t>
    </r>
    <r>
      <rPr>
        <sz val="10"/>
        <rFont val="Calibri"/>
        <family val="2"/>
        <scheme val="minor"/>
      </rPr>
      <t xml:space="preserve"> Labor costs include any internal direct (administrative and/or implementation) costs (indirect costs are a separate line item), burdened by overhead, that represents person hours.</t>
    </r>
  </si>
  <si>
    <r>
      <rPr>
        <b/>
        <vertAlign val="superscript"/>
        <sz val="10"/>
        <rFont val="Calibri"/>
        <family val="2"/>
        <scheme val="minor"/>
      </rPr>
      <t xml:space="preserve">2 </t>
    </r>
    <r>
      <rPr>
        <sz val="10"/>
        <rFont val="Calibri"/>
        <family val="2"/>
        <scheme val="minor"/>
      </rPr>
      <t>Non-Labor costs include all direct internal (administrative and/or implementation) costs (indirect costs are given as a separate line item) not covered under labor.</t>
    </r>
  </si>
  <si>
    <r>
      <rPr>
        <b/>
        <vertAlign val="superscript"/>
        <sz val="10"/>
        <rFont val="Calibri"/>
        <family val="2"/>
        <scheme val="minor"/>
      </rPr>
      <t>3</t>
    </r>
    <r>
      <rPr>
        <sz val="10"/>
        <rFont val="Calibri"/>
        <family val="2"/>
        <scheme val="minor"/>
      </rPr>
      <t>Contract costs include all outsourced costs (administrative and/or implementation). Contract costs do not need to be further broken out by labor/non-labor. This category includes agency employees.</t>
    </r>
  </si>
  <si>
    <r>
      <t>Customer/Landlord</t>
    </r>
    <r>
      <rPr>
        <sz val="11"/>
        <rFont val="Calibri"/>
        <family val="2"/>
        <scheme val="minor"/>
      </rPr>
      <t xml:space="preserve"> </t>
    </r>
    <r>
      <rPr>
        <b/>
        <sz val="11"/>
        <rFont val="Calibri"/>
        <family val="2"/>
        <scheme val="minor"/>
      </rPr>
      <t>Declined</t>
    </r>
    <r>
      <rPr>
        <sz val="11"/>
        <rFont val="Calibri"/>
        <family val="2"/>
        <scheme val="minor"/>
      </rPr>
      <t xml:space="preserve"> </t>
    </r>
    <r>
      <rPr>
        <b/>
        <sz val="11"/>
        <rFont val="Calibri"/>
        <family val="2"/>
        <scheme val="minor"/>
      </rPr>
      <t>Program Measure or is Non-Responsive</t>
    </r>
  </si>
  <si>
    <t>Appliance</t>
  </si>
  <si>
    <r>
      <rPr>
        <b/>
        <vertAlign val="superscript"/>
        <sz val="10"/>
        <rFont val="Calibri"/>
        <family val="2"/>
        <scheme val="minor"/>
      </rPr>
      <t>1</t>
    </r>
    <r>
      <rPr>
        <sz val="10"/>
        <rFont val="Calibri"/>
        <family val="2"/>
        <scheme val="minor"/>
      </rPr>
      <t xml:space="preserve"> Numbers reported in standard accounting format, with negative amounts displayed in parentheses ($xxx). </t>
    </r>
  </si>
  <si>
    <r>
      <rPr>
        <b/>
        <vertAlign val="superscript"/>
        <sz val="10"/>
        <rFont val="Calibri"/>
        <family val="2"/>
        <scheme val="minor"/>
      </rPr>
      <t>2</t>
    </r>
    <r>
      <rPr>
        <sz val="10"/>
        <rFont val="Calibri"/>
        <family val="2"/>
        <scheme val="minor"/>
      </rPr>
      <t xml:space="preserve"> Prior written authorization from the Commission is required before the utilities can shift into or out of these categories.</t>
    </r>
  </si>
  <si>
    <r>
      <rPr>
        <b/>
        <sz val="10"/>
        <rFont val="Calibri"/>
        <family val="2"/>
        <scheme val="minor"/>
      </rPr>
      <t>Note</t>
    </r>
    <r>
      <rPr>
        <sz val="10"/>
        <rFont val="Calibri"/>
        <family val="2"/>
        <scheme val="minor"/>
      </rPr>
      <t>: This Table does not include prior cycle's unspent funds.</t>
    </r>
  </si>
  <si>
    <r>
      <rPr>
        <b/>
        <vertAlign val="superscript"/>
        <sz val="10"/>
        <rFont val="Calibri"/>
        <family val="2"/>
        <scheme val="minor"/>
      </rPr>
      <t>1</t>
    </r>
    <r>
      <rPr>
        <sz val="10"/>
        <rFont val="Calibri"/>
        <family val="2"/>
        <scheme val="minor"/>
      </rPr>
      <t xml:space="preserve"> Number of customers treated reflects categorical programs selected by customer.  Please note in some case customer select more than one eligible program for a single account.</t>
    </r>
  </si>
  <si>
    <r>
      <rPr>
        <vertAlign val="superscript"/>
        <sz val="10"/>
        <rFont val="Calibri"/>
        <family val="2"/>
        <scheme val="minor"/>
      </rPr>
      <t>1</t>
    </r>
    <r>
      <rPr>
        <sz val="10"/>
        <rFont val="Calibri"/>
        <family val="2"/>
        <scheme val="minor"/>
      </rPr>
      <t xml:space="preserve"> Compliant in regards to: 1) Do bulbs meet or exceed CEC energy efficiency standatds for general purpose lighting?  </t>
    </r>
  </si>
  <si>
    <r>
      <rPr>
        <vertAlign val="superscript"/>
        <sz val="10"/>
        <rFont val="Calibri"/>
        <family val="2"/>
        <scheme val="minor"/>
      </rPr>
      <t>2</t>
    </r>
    <r>
      <rPr>
        <sz val="10"/>
        <rFont val="Calibri"/>
        <family val="2"/>
        <scheme val="minor"/>
      </rPr>
      <t xml:space="preserve"> Energy savings used are from the Load Impact Evaluation of the 2009 Energy Savings Assistance Program.</t>
    </r>
  </si>
  <si>
    <r>
      <rPr>
        <vertAlign val="superscript"/>
        <sz val="10"/>
        <rFont val="Calibri"/>
        <family val="2"/>
        <scheme val="minor"/>
      </rPr>
      <t>3</t>
    </r>
    <r>
      <rPr>
        <sz val="10"/>
        <rFont val="Calibri"/>
        <family val="2"/>
        <scheme val="minor"/>
      </rPr>
      <t xml:space="preserve"> Energy savings in gWh</t>
    </r>
  </si>
  <si>
    <r>
      <t>1</t>
    </r>
    <r>
      <rPr>
        <sz val="10"/>
        <rFont val="Calibri"/>
        <family val="2"/>
        <scheme val="minor"/>
      </rPr>
      <t xml:space="preserve"> Includes customers verified as over income or who requested to be de-enrolled.</t>
    </r>
  </si>
  <si>
    <r>
      <t>2</t>
    </r>
    <r>
      <rPr>
        <sz val="10"/>
        <rFont val="Calibri"/>
        <family val="2"/>
        <scheme val="minor"/>
      </rPr>
      <t xml:space="preserve"> Verification results are tied to the month initiated.</t>
    </r>
  </si>
  <si>
    <r>
      <t>1</t>
    </r>
    <r>
      <rPr>
        <sz val="10"/>
        <rFont val="Calibri"/>
        <family val="2"/>
        <scheme val="minor"/>
      </rPr>
      <t xml:space="preserve"> Includes customers verified as over income, who declined to participate in ESA, or who requested to be de-enrolled.</t>
    </r>
  </si>
  <si>
    <r>
      <t xml:space="preserve">Provided </t>
    </r>
    <r>
      <rPr>
        <b/>
        <vertAlign val="superscript"/>
        <sz val="11"/>
        <color indexed="8"/>
        <rFont val="Calibri"/>
        <family val="2"/>
        <scheme val="minor"/>
      </rPr>
      <t>1</t>
    </r>
  </si>
  <si>
    <r>
      <t xml:space="preserve">Percentage </t>
    </r>
    <r>
      <rPr>
        <b/>
        <vertAlign val="superscript"/>
        <sz val="11"/>
        <color indexed="8"/>
        <rFont val="Calibri"/>
        <family val="2"/>
        <scheme val="minor"/>
      </rPr>
      <t>2</t>
    </r>
  </si>
  <si>
    <r>
      <t xml:space="preserve">Participants 
Requested 
to Recertify </t>
    </r>
    <r>
      <rPr>
        <b/>
        <vertAlign val="superscript"/>
        <sz val="11"/>
        <rFont val="Calibri"/>
        <family val="2"/>
        <scheme val="minor"/>
      </rPr>
      <t>1</t>
    </r>
    <r>
      <rPr>
        <b/>
        <sz val="11"/>
        <rFont val="Calibri"/>
        <family val="2"/>
        <scheme val="minor"/>
      </rPr>
      <t xml:space="preserve"> </t>
    </r>
  </si>
  <si>
    <r>
      <t xml:space="preserve">Participants 
Recertified </t>
    </r>
    <r>
      <rPr>
        <b/>
        <vertAlign val="superscript"/>
        <sz val="11"/>
        <rFont val="Calibri"/>
        <family val="2"/>
        <scheme val="minor"/>
      </rPr>
      <t>2</t>
    </r>
  </si>
  <si>
    <r>
      <t>1</t>
    </r>
    <r>
      <rPr>
        <sz val="10"/>
        <rFont val="Calibri"/>
        <family val="2"/>
        <scheme val="minor"/>
      </rPr>
      <t xml:space="preserve"> Enrollments via data sharing between the IOUs.</t>
    </r>
  </si>
  <si>
    <r>
      <t>2</t>
    </r>
    <r>
      <rPr>
        <sz val="10"/>
        <rFont val="Calibri"/>
        <family val="2"/>
        <scheme val="minor"/>
      </rPr>
      <t xml:space="preserve"> Enrollments via data sharing between departments and/or programs within the utility.</t>
    </r>
  </si>
  <si>
    <r>
      <t>3</t>
    </r>
    <r>
      <rPr>
        <sz val="10"/>
        <rFont val="Calibri"/>
        <family val="2"/>
        <scheme val="minor"/>
      </rPr>
      <t xml:space="preserve"> Enrollments via data sharing with programs outside the IOU that serve low-income customers.</t>
    </r>
  </si>
  <si>
    <r>
      <t xml:space="preserve">4 </t>
    </r>
    <r>
      <rPr>
        <sz val="10"/>
        <rFont val="Calibri"/>
        <family val="2"/>
        <scheme val="minor"/>
      </rPr>
      <t>PG&amp;E counts attrition due to no response in the Failed PEV and Failed Recertification columns, respectively.</t>
    </r>
  </si>
  <si>
    <r>
      <t xml:space="preserve">5 </t>
    </r>
    <r>
      <rPr>
        <sz val="10"/>
        <rFont val="Calibri"/>
        <family val="2"/>
        <scheme val="minor"/>
      </rPr>
      <t>Includes customers who closed their accounts, requested to be removed, or were otherwise ineligible for the program.</t>
    </r>
  </si>
  <si>
    <r>
      <t xml:space="preserve">Rural </t>
    </r>
    <r>
      <rPr>
        <b/>
        <vertAlign val="superscript"/>
        <sz val="11"/>
        <rFont val="Calibri"/>
        <family val="2"/>
        <scheme val="minor"/>
      </rPr>
      <t>1</t>
    </r>
  </si>
  <si>
    <r>
      <t>Tier 2</t>
    </r>
    <r>
      <rPr>
        <b/>
        <vertAlign val="superscript"/>
        <sz val="11"/>
        <rFont val="Calibri"/>
        <family val="2"/>
        <scheme val="minor"/>
      </rPr>
      <t xml:space="preserve"> </t>
    </r>
  </si>
  <si>
    <r>
      <rPr>
        <vertAlign val="superscript"/>
        <sz val="10"/>
        <rFont val="Calibri"/>
        <family val="2"/>
        <scheme val="minor"/>
      </rPr>
      <t>1</t>
    </r>
    <r>
      <rPr>
        <sz val="10"/>
        <rFont val="Calibri"/>
        <family val="2"/>
        <scheme val="minor"/>
      </rPr>
      <t xml:space="preserve"> Excludes master-meter usage.</t>
    </r>
  </si>
  <si>
    <r>
      <t xml:space="preserve">Residential </t>
    </r>
    <r>
      <rPr>
        <vertAlign val="superscript"/>
        <sz val="11"/>
        <color indexed="8"/>
        <rFont val="Calibri"/>
        <family val="2"/>
        <scheme val="minor"/>
      </rPr>
      <t>1</t>
    </r>
  </si>
  <si>
    <r>
      <t xml:space="preserve">Industrial </t>
    </r>
    <r>
      <rPr>
        <vertAlign val="superscript"/>
        <sz val="11"/>
        <color indexed="8"/>
        <rFont val="Calibri"/>
        <family val="2"/>
        <scheme val="minor"/>
      </rPr>
      <t>2</t>
    </r>
  </si>
  <si>
    <r>
      <rPr>
        <vertAlign val="superscript"/>
        <sz val="11"/>
        <rFont val="Calibri"/>
        <family val="2"/>
        <scheme val="minor"/>
      </rPr>
      <t>1</t>
    </r>
    <r>
      <rPr>
        <sz val="11"/>
        <rFont val="Calibri"/>
        <family val="2"/>
        <scheme val="minor"/>
      </rPr>
      <t xml:space="preserve"> Excludes master meter usage.</t>
    </r>
  </si>
  <si>
    <r>
      <t>Removed
(Verified Ineligible)</t>
    </r>
    <r>
      <rPr>
        <b/>
        <vertAlign val="superscript"/>
        <sz val="11"/>
        <color theme="1"/>
        <rFont val="Calibri"/>
        <family val="2"/>
        <scheme val="minor"/>
      </rPr>
      <t>1</t>
    </r>
  </si>
  <si>
    <r>
      <t>Failed and 
Removed</t>
    </r>
    <r>
      <rPr>
        <b/>
        <vertAlign val="superscript"/>
        <sz val="11"/>
        <color theme="1"/>
        <rFont val="Calibri"/>
        <family val="2"/>
        <scheme val="minor"/>
      </rPr>
      <t>2</t>
    </r>
  </si>
  <si>
    <r>
      <t>Ineligible</t>
    </r>
    <r>
      <rPr>
        <b/>
        <vertAlign val="superscript"/>
        <sz val="11"/>
        <color theme="1"/>
        <rFont val="Calibri"/>
        <family val="2"/>
        <scheme val="minor"/>
      </rPr>
      <t>3</t>
    </r>
  </si>
  <si>
    <r>
      <t>Completed</t>
    </r>
    <r>
      <rPr>
        <b/>
        <vertAlign val="superscript"/>
        <sz val="11"/>
        <color theme="1"/>
        <rFont val="Calibri"/>
        <family val="2"/>
        <scheme val="minor"/>
      </rPr>
      <t>4</t>
    </r>
  </si>
  <si>
    <r>
      <t>Removed</t>
    </r>
    <r>
      <rPr>
        <b/>
        <vertAlign val="superscript"/>
        <sz val="11"/>
        <color theme="1"/>
        <rFont val="Calibri"/>
        <family val="2"/>
        <scheme val="minor"/>
      </rPr>
      <t>5</t>
    </r>
  </si>
  <si>
    <r>
      <t xml:space="preserve">Number of Customers Enrolled </t>
    </r>
    <r>
      <rPr>
        <b/>
        <vertAlign val="superscript"/>
        <sz val="11"/>
        <rFont val="Calibri"/>
        <family val="2"/>
        <scheme val="minor"/>
      </rPr>
      <t>1</t>
    </r>
  </si>
  <si>
    <t>2014 Energy Savings</t>
  </si>
  <si>
    <t>2014
Expenses¹</t>
  </si>
  <si>
    <r>
      <rPr>
        <vertAlign val="superscript"/>
        <sz val="10"/>
        <rFont val="Calibri"/>
        <family val="2"/>
        <scheme val="minor"/>
      </rPr>
      <t>2</t>
    </r>
    <r>
      <rPr>
        <sz val="10"/>
        <rFont val="Calibri"/>
        <family val="2"/>
        <scheme val="minor"/>
      </rPr>
      <t xml:space="preserve"> Industrial includes both G-NT(D), G-NT(T), G-NT(BB), and GNGV4 and is net of volumes qualifying for G-COG.</t>
    </r>
  </si>
</sst>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0.0"/>
    <numFmt numFmtId="177" formatCode="[$-409]mmmm\ d\,\ yyyy;@"/>
    <numFmt numFmtId="178" formatCode="#,##0.000_);\(#,##0.000\)"/>
    <numFmt numFmtId="179" formatCode="_(* #,##0.000_);_(* \(#,##0.000\);_(* &quot;-&quot;??_);_(@_)"/>
    <numFmt numFmtId="180" formatCode="mmmm\-yyyy"/>
  </numFmts>
  <fonts count="100">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vertAlign val="superscript"/>
      <sz val="11"/>
      <name val="Arial"/>
      <family val="2"/>
    </font>
    <font>
      <b/>
      <sz val="12"/>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sz val="11"/>
      <color indexed="8"/>
      <name val="Calibri"/>
      <family val="2"/>
    </font>
    <font>
      <b/>
      <sz val="18"/>
      <color indexed="62"/>
      <name val="Cambria"/>
      <family val="2"/>
    </font>
    <font>
      <b/>
      <sz val="15"/>
      <color indexed="56"/>
      <name val="Calibri"/>
      <family val="2"/>
    </font>
    <font>
      <b/>
      <sz val="13"/>
      <color indexed="56"/>
      <name val="Calibri"/>
      <family val="2"/>
    </font>
    <font>
      <sz val="11"/>
      <name val="Calibri"/>
      <family val="2"/>
    </font>
    <font>
      <sz val="12"/>
      <name val="Times New Roman"/>
      <family val="1"/>
    </font>
    <font>
      <sz val="10"/>
      <name val="Arial"/>
      <family val="2"/>
    </font>
    <font>
      <b/>
      <sz val="11"/>
      <name val="Calibri"/>
      <family val="2"/>
      <scheme val="minor"/>
    </font>
    <font>
      <sz val="10"/>
      <name val="Calibri"/>
      <family val="2"/>
      <scheme val="minor"/>
    </font>
    <font>
      <sz val="11"/>
      <name val="Calibri"/>
      <family val="2"/>
      <scheme val="minor"/>
    </font>
    <font>
      <b/>
      <sz val="10"/>
      <name val="Calibri"/>
      <family val="2"/>
      <scheme val="minor"/>
    </font>
    <font>
      <b/>
      <vertAlign val="superscript"/>
      <sz val="10"/>
      <name val="Calibri"/>
      <family val="2"/>
      <scheme val="minor"/>
    </font>
    <font>
      <sz val="10"/>
      <color indexed="8"/>
      <name val="Calibri"/>
      <family val="2"/>
      <scheme val="minor"/>
    </font>
    <font>
      <b/>
      <sz val="10"/>
      <color indexed="8"/>
      <name val="Calibri"/>
      <family val="2"/>
      <scheme val="minor"/>
    </font>
    <font>
      <b/>
      <sz val="11"/>
      <color indexed="10"/>
      <name val="Calibri"/>
      <family val="2"/>
      <scheme val="minor"/>
    </font>
    <font>
      <vertAlign val="superscript"/>
      <sz val="11"/>
      <name val="Calibri"/>
      <family val="2"/>
      <scheme val="minor"/>
    </font>
    <font>
      <b/>
      <vertAlign val="superscript"/>
      <sz val="11"/>
      <name val="Calibri"/>
      <family val="2"/>
      <scheme val="minor"/>
    </font>
    <font>
      <vertAlign val="superscript"/>
      <sz val="10"/>
      <name val="Calibri"/>
      <family val="2"/>
      <scheme val="minor"/>
    </font>
    <font>
      <sz val="11"/>
      <color indexed="22"/>
      <name val="Calibri"/>
      <family val="2"/>
      <scheme val="minor"/>
    </font>
    <font>
      <sz val="8"/>
      <name val="Calibri"/>
      <family val="2"/>
      <scheme val="minor"/>
    </font>
    <font>
      <b/>
      <sz val="11"/>
      <color theme="0" tint="-0.499984740745262"/>
      <name val="Calibri"/>
      <family val="2"/>
      <scheme val="minor"/>
    </font>
    <font>
      <i/>
      <sz val="11"/>
      <name val="Calibri"/>
      <family val="2"/>
      <scheme val="minor"/>
    </font>
    <font>
      <sz val="11"/>
      <color rgb="FF060AB6"/>
      <name val="Calibri"/>
      <family val="2"/>
      <scheme val="minor"/>
    </font>
    <font>
      <sz val="11"/>
      <color indexed="8"/>
      <name val="Calibri"/>
      <family val="2"/>
      <scheme val="minor"/>
    </font>
    <font>
      <b/>
      <sz val="11"/>
      <color indexed="8"/>
      <name val="Calibri"/>
      <family val="2"/>
      <scheme val="minor"/>
    </font>
    <font>
      <b/>
      <sz val="14"/>
      <name val="Calibri"/>
      <family val="2"/>
      <scheme val="minor"/>
    </font>
    <font>
      <vertAlign val="superscript"/>
      <sz val="10"/>
      <color theme="1"/>
      <name val="Calibri"/>
      <family val="2"/>
      <scheme val="minor"/>
    </font>
    <font>
      <b/>
      <vertAlign val="superscript"/>
      <sz val="11"/>
      <color indexed="8"/>
      <name val="Calibri"/>
      <family val="2"/>
      <scheme val="minor"/>
    </font>
    <font>
      <vertAlign val="superscript"/>
      <sz val="11"/>
      <color indexed="8"/>
      <name val="Calibri"/>
      <family val="2"/>
      <scheme val="minor"/>
    </font>
    <font>
      <b/>
      <sz val="11"/>
      <color theme="1"/>
      <name val="Calibri"/>
      <family val="2"/>
      <scheme val="minor"/>
    </font>
    <font>
      <b/>
      <vertAlign val="superscript"/>
      <sz val="11"/>
      <color theme="1"/>
      <name val="Calibri"/>
      <family val="2"/>
      <scheme val="minor"/>
    </font>
  </fonts>
  <fills count="7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rgb="FF92CDDC"/>
        <bgColor indexed="64"/>
      </patternFill>
    </fill>
    <fill>
      <patternFill patternType="solid">
        <fgColor rgb="FFB6DDE8"/>
        <bgColor indexed="64"/>
      </patternFill>
    </fill>
    <fill>
      <patternFill patternType="solid">
        <fgColor rgb="FFDAEEF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0.34998626667073579"/>
        <bgColor indexed="64"/>
      </patternFill>
    </fill>
    <fill>
      <patternFill patternType="solid">
        <fgColor rgb="FFFFFFFF"/>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59999389629810485"/>
        <bgColor indexed="64"/>
      </patternFill>
    </fill>
  </fills>
  <borders count="98">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indexed="64"/>
      </left>
      <right/>
      <top style="medium">
        <color indexed="64"/>
      </top>
      <bottom/>
      <diagonal/>
    </border>
    <border>
      <left/>
      <right style="thin">
        <color indexed="64"/>
      </right>
      <top style="medium">
        <color indexed="64"/>
      </top>
      <bottom/>
      <diagonal/>
    </border>
  </borders>
  <cellStyleXfs count="534">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170" fontId="13" fillId="20" borderId="1">
      <alignment horizontal="center" vertical="center"/>
    </xf>
    <xf numFmtId="170" fontId="13" fillId="20" borderId="1">
      <alignment horizontal="center" vertical="center"/>
    </xf>
    <xf numFmtId="170" fontId="13" fillId="20" borderId="1">
      <alignment horizontal="center" vertical="center"/>
    </xf>
    <xf numFmtId="0" fontId="25" fillId="3" borderId="0" applyNumberFormat="0" applyBorder="0" applyAlignment="0" applyProtection="0"/>
    <xf numFmtId="0" fontId="26" fillId="21" borderId="2" applyNumberFormat="0" applyAlignment="0" applyProtection="0"/>
    <xf numFmtId="0" fontId="27" fillId="22" borderId="3" applyNumberFormat="0" applyAlignment="0" applyProtection="0"/>
    <xf numFmtId="43" fontId="3" fillId="0" borderId="0" applyFont="0" applyFill="0" applyBorder="0" applyAlignment="0" applyProtection="0"/>
    <xf numFmtId="41" fontId="6" fillId="0" borderId="0" applyFont="0" applyFill="0" applyBorder="0" applyAlignment="0" applyProtection="0"/>
    <xf numFmtId="43" fontId="3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3" fillId="0" borderId="0" applyFont="0" applyFill="0" applyBorder="0" applyAlignment="0" applyProtection="0"/>
    <xf numFmtId="3" fontId="39"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39"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44" fontId="3" fillId="0" borderId="0" applyFont="0" applyFill="0" applyBorder="0" applyAlignment="0" applyProtection="0"/>
    <xf numFmtId="44" fontId="39" fillId="0" borderId="0" applyFont="0" applyFill="0" applyBorder="0" applyAlignment="0" applyProtection="0"/>
    <xf numFmtId="44" fontId="39" fillId="0" borderId="0" applyFont="0" applyFill="0" applyBorder="0" applyAlignment="0" applyProtection="0"/>
    <xf numFmtId="44" fontId="6" fillId="0" borderId="0" applyFont="0" applyFill="0" applyBorder="0" applyAlignment="0" applyProtection="0"/>
    <xf numFmtId="0" fontId="3" fillId="0" borderId="0" applyFont="0" applyFill="0" applyBorder="0" applyAlignment="0" applyProtection="0"/>
    <xf numFmtId="0" fontId="39"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39"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4" fontId="3" fillId="0" borderId="0" applyFont="0" applyFill="0" applyBorder="0" applyAlignment="0" applyProtection="0"/>
    <xf numFmtId="14" fontId="39"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4" fontId="39"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0" fontId="28" fillId="0" borderId="0" applyNumberFormat="0" applyFill="0" applyBorder="0" applyAlignment="0" applyProtection="0"/>
    <xf numFmtId="2" fontId="3" fillId="0" borderId="0" applyFont="0" applyFill="0" applyBorder="0" applyAlignment="0" applyProtection="0"/>
    <xf numFmtId="2" fontId="39"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39"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0" fontId="29" fillId="4" borderId="0" applyNumberFormat="0" applyBorder="0" applyAlignment="0" applyProtection="0"/>
    <xf numFmtId="38" fontId="7" fillId="23" borderId="0" applyNumberFormat="0" applyBorder="0" applyAlignment="0" applyProtection="0"/>
    <xf numFmtId="38" fontId="4" fillId="23" borderId="0" applyNumberFormat="0" applyBorder="0" applyAlignment="0" applyProtection="0"/>
    <xf numFmtId="38" fontId="4" fillId="23" borderId="0" applyNumberFormat="0" applyBorder="0" applyAlignment="0" applyProtection="0"/>
    <xf numFmtId="0" fontId="15" fillId="0" borderId="0" applyNumberFormat="0" applyFill="0" applyBorder="0" applyAlignment="0" applyProtection="0"/>
    <xf numFmtId="0" fontId="5" fillId="0" borderId="4" applyNumberFormat="0" applyAlignment="0" applyProtection="0">
      <alignment horizontal="left" vertical="center"/>
    </xf>
    <xf numFmtId="0" fontId="5" fillId="0" borderId="5">
      <alignment horizontal="left" vertical="center"/>
    </xf>
    <xf numFmtId="0" fontId="16" fillId="0" borderId="0" applyNumberFormat="0" applyFont="0" applyFill="0" applyBorder="0" applyProtection="0"/>
    <xf numFmtId="0" fontId="16" fillId="0" borderId="0" applyNumberFormat="0" applyFont="0" applyFill="0" applyBorder="0" applyProtection="0"/>
    <xf numFmtId="0" fontId="12" fillId="0" borderId="0" applyNumberFormat="0" applyFont="0" applyFill="0" applyBorder="0" applyProtection="0"/>
    <xf numFmtId="0" fontId="5" fillId="0" borderId="0" applyNumberFormat="0" applyFont="0" applyFill="0" applyBorder="0" applyProtection="0"/>
    <xf numFmtId="0" fontId="5" fillId="0" borderId="0" applyNumberFormat="0" applyFont="0" applyFill="0" applyBorder="0" applyProtection="0"/>
    <xf numFmtId="0" fontId="5" fillId="0" borderId="0" applyNumberFormat="0" applyFont="0" applyFill="0" applyBorder="0" applyProtection="0"/>
    <xf numFmtId="0" fontId="30" fillId="0" borderId="6" applyNumberFormat="0" applyFill="0" applyAlignment="0" applyProtection="0"/>
    <xf numFmtId="0" fontId="30" fillId="0" borderId="0" applyNumberFormat="0" applyFill="0" applyBorder="0" applyAlignment="0" applyProtection="0"/>
    <xf numFmtId="171" fontId="3" fillId="0" borderId="0">
      <protection locked="0"/>
    </xf>
    <xf numFmtId="171" fontId="39" fillId="0" borderId="0">
      <protection locked="0"/>
    </xf>
    <xf numFmtId="171" fontId="6" fillId="0" borderId="0">
      <protection locked="0"/>
    </xf>
    <xf numFmtId="171" fontId="6" fillId="0" borderId="0">
      <protection locked="0"/>
    </xf>
    <xf numFmtId="171" fontId="39" fillId="0" borderId="0">
      <protection locked="0"/>
    </xf>
    <xf numFmtId="171" fontId="6" fillId="0" borderId="0">
      <protection locked="0"/>
    </xf>
    <xf numFmtId="171" fontId="6" fillId="0" borderId="0">
      <protection locked="0"/>
    </xf>
    <xf numFmtId="171" fontId="6" fillId="0" borderId="0">
      <protection locked="0"/>
    </xf>
    <xf numFmtId="171" fontId="3" fillId="0" borderId="0">
      <protection locked="0"/>
    </xf>
    <xf numFmtId="171" fontId="39" fillId="0" borderId="0">
      <protection locked="0"/>
    </xf>
    <xf numFmtId="171" fontId="6" fillId="0" borderId="0">
      <protection locked="0"/>
    </xf>
    <xf numFmtId="171" fontId="6" fillId="0" borderId="0">
      <protection locked="0"/>
    </xf>
    <xf numFmtId="171" fontId="39" fillId="0" borderId="0">
      <protection locked="0"/>
    </xf>
    <xf numFmtId="171" fontId="6" fillId="0" borderId="0">
      <protection locked="0"/>
    </xf>
    <xf numFmtId="171" fontId="6" fillId="0" borderId="0">
      <protection locked="0"/>
    </xf>
    <xf numFmtId="171" fontId="6" fillId="0" borderId="0">
      <protection locked="0"/>
    </xf>
    <xf numFmtId="172" fontId="6" fillId="0" borderId="0" applyFont="0" applyFill="0" applyBorder="0" applyAlignment="0" applyProtection="0">
      <alignment horizontal="center"/>
    </xf>
    <xf numFmtId="0" fontId="17" fillId="0" borderId="7" applyNumberFormat="0" applyFill="0" applyAlignment="0" applyProtection="0"/>
    <xf numFmtId="0" fontId="31" fillId="7" borderId="2" applyNumberFormat="0" applyAlignment="0" applyProtection="0"/>
    <xf numFmtId="10" fontId="7" fillId="24" borderId="8" applyNumberFormat="0" applyBorder="0" applyAlignment="0" applyProtection="0"/>
    <xf numFmtId="10" fontId="4" fillId="24" borderId="8" applyNumberFormat="0" applyBorder="0" applyAlignment="0" applyProtection="0"/>
    <xf numFmtId="10" fontId="4" fillId="24" borderId="8" applyNumberFormat="0" applyBorder="0" applyAlignment="0" applyProtection="0"/>
    <xf numFmtId="0" fontId="32" fillId="0" borderId="9" applyNumberFormat="0" applyFill="0" applyAlignment="0" applyProtection="0"/>
    <xf numFmtId="0" fontId="33" fillId="25" borderId="0" applyNumberFormat="0" applyBorder="0" applyAlignment="0" applyProtection="0"/>
    <xf numFmtId="37" fontId="18" fillId="0" borderId="0"/>
    <xf numFmtId="37" fontId="18" fillId="0" borderId="0"/>
    <xf numFmtId="37" fontId="18" fillId="0" borderId="0"/>
    <xf numFmtId="173" fontId="9" fillId="0" borderId="0"/>
    <xf numFmtId="173" fontId="9" fillId="0" borderId="0"/>
    <xf numFmtId="173" fontId="9" fillId="0" borderId="0"/>
    <xf numFmtId="0" fontId="68" fillId="0" borderId="0"/>
    <xf numFmtId="0" fontId="49" fillId="0" borderId="0"/>
    <xf numFmtId="0" fontId="6" fillId="0" borderId="0"/>
    <xf numFmtId="0" fontId="6" fillId="0" borderId="0"/>
    <xf numFmtId="0" fontId="61" fillId="0" borderId="0"/>
    <xf numFmtId="0" fontId="61" fillId="0" borderId="0"/>
    <xf numFmtId="0" fontId="61" fillId="0" borderId="0"/>
    <xf numFmtId="0" fontId="6" fillId="0" borderId="0"/>
    <xf numFmtId="0" fontId="63" fillId="0" borderId="0"/>
    <xf numFmtId="0" fontId="63" fillId="0" borderId="0"/>
    <xf numFmtId="0" fontId="63" fillId="0" borderId="0"/>
    <xf numFmtId="0" fontId="9" fillId="0" borderId="0"/>
    <xf numFmtId="0" fontId="3" fillId="26" borderId="10" applyNumberFormat="0" applyFont="0" applyAlignment="0" applyProtection="0"/>
    <xf numFmtId="0" fontId="39" fillId="26" borderId="10" applyNumberFormat="0" applyFont="0" applyAlignment="0" applyProtection="0"/>
    <xf numFmtId="0" fontId="34" fillId="21" borderId="11" applyNumberFormat="0" applyAlignment="0" applyProtection="0"/>
    <xf numFmtId="9" fontId="3" fillId="0" borderId="0" applyFont="0" applyFill="0" applyBorder="0" applyAlignment="0" applyProtection="0"/>
    <xf numFmtId="10" fontId="3" fillId="0" borderId="0" applyFont="0" applyFill="0" applyBorder="0" applyAlignment="0" applyProtection="0"/>
    <xf numFmtId="10" fontId="39"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39"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3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 fontId="14" fillId="27" borderId="11" applyNumberFormat="0" applyProtection="0">
      <alignment vertical="center"/>
    </xf>
    <xf numFmtId="4" fontId="14" fillId="27" borderId="11" applyNumberFormat="0" applyProtection="0">
      <alignment vertical="center"/>
    </xf>
    <xf numFmtId="4" fontId="62" fillId="28" borderId="8" applyNumberFormat="0" applyProtection="0">
      <alignment horizontal="right" vertical="center" wrapText="1"/>
    </xf>
    <xf numFmtId="4" fontId="14" fillId="27" borderId="11" applyNumberFormat="0" applyProtection="0">
      <alignment vertical="center"/>
    </xf>
    <xf numFmtId="4" fontId="66" fillId="29" borderId="8" applyNumberFormat="0" applyProtection="0">
      <alignment horizontal="right" vertical="center" wrapText="1"/>
    </xf>
    <xf numFmtId="4" fontId="62" fillId="28" borderId="8" applyNumberFormat="0" applyProtection="0">
      <alignment horizontal="right" vertical="center" wrapText="1"/>
    </xf>
    <xf numFmtId="4" fontId="41" fillId="27" borderId="12" applyNumberFormat="0" applyProtection="0">
      <alignment vertical="center"/>
    </xf>
    <xf numFmtId="4" fontId="42" fillId="30" borderId="13">
      <alignment vertical="center"/>
    </xf>
    <xf numFmtId="4" fontId="43" fillId="30" borderId="13">
      <alignment vertical="center"/>
    </xf>
    <xf numFmtId="4" fontId="42" fillId="31" borderId="13">
      <alignment vertical="center"/>
    </xf>
    <xf numFmtId="4" fontId="43" fillId="31" borderId="13">
      <alignment vertical="center"/>
    </xf>
    <xf numFmtId="4" fontId="14" fillId="27" borderId="11" applyNumberFormat="0" applyProtection="0">
      <alignment horizontal="left" vertical="center" indent="1"/>
    </xf>
    <xf numFmtId="4" fontId="14" fillId="27" borderId="11" applyNumberFormat="0" applyProtection="0">
      <alignment horizontal="left" vertical="center" indent="1"/>
    </xf>
    <xf numFmtId="4" fontId="62" fillId="28" borderId="8" applyNumberFormat="0" applyProtection="0">
      <alignment horizontal="left" vertical="center" indent="1"/>
    </xf>
    <xf numFmtId="4" fontId="14" fillId="27" borderId="11" applyNumberFormat="0" applyProtection="0">
      <alignment horizontal="left" vertical="center" indent="1"/>
    </xf>
    <xf numFmtId="4" fontId="66" fillId="29" borderId="8" applyNumberFormat="0" applyProtection="0">
      <alignment horizontal="left" vertical="center" indent="1"/>
    </xf>
    <xf numFmtId="4" fontId="62" fillId="28" borderId="8" applyNumberFormat="0" applyProtection="0">
      <alignment horizontal="left" vertical="center" indent="1"/>
    </xf>
    <xf numFmtId="0" fontId="38" fillId="27" borderId="12" applyNumberFormat="0" applyProtection="0">
      <alignment horizontal="left" vertical="top" indent="1"/>
    </xf>
    <xf numFmtId="4" fontId="44" fillId="32" borderId="8" applyNumberFormat="0" applyProtection="0">
      <alignment horizontal="left" vertical="center"/>
    </xf>
    <xf numFmtId="4" fontId="44" fillId="33" borderId="8" applyNumberFormat="0" applyProtection="0">
      <alignment horizontal="center" vertical="center"/>
    </xf>
    <xf numFmtId="4" fontId="45" fillId="34" borderId="8" applyNumberFormat="0">
      <alignment horizontal="right" vertical="center"/>
    </xf>
    <xf numFmtId="4" fontId="14" fillId="3" borderId="12" applyNumberFormat="0" applyProtection="0">
      <alignment horizontal="right" vertical="center"/>
    </xf>
    <xf numFmtId="4" fontId="14" fillId="3" borderId="12" applyNumberFormat="0" applyProtection="0">
      <alignment horizontal="right" vertical="center"/>
    </xf>
    <xf numFmtId="4" fontId="14" fillId="9" borderId="12" applyNumberFormat="0" applyProtection="0">
      <alignment horizontal="right" vertical="center"/>
    </xf>
    <xf numFmtId="4" fontId="14" fillId="9" borderId="12" applyNumberFormat="0" applyProtection="0">
      <alignment horizontal="right" vertical="center"/>
    </xf>
    <xf numFmtId="4" fontId="14" fillId="17" borderId="12" applyNumberFormat="0" applyProtection="0">
      <alignment horizontal="right" vertical="center"/>
    </xf>
    <xf numFmtId="4" fontId="14" fillId="17" borderId="12" applyNumberFormat="0" applyProtection="0">
      <alignment horizontal="right" vertical="center"/>
    </xf>
    <xf numFmtId="4" fontId="14" fillId="11" borderId="12" applyNumberFormat="0" applyProtection="0">
      <alignment horizontal="right" vertical="center"/>
    </xf>
    <xf numFmtId="4" fontId="14" fillId="11" borderId="12" applyNumberFormat="0" applyProtection="0">
      <alignment horizontal="right" vertical="center"/>
    </xf>
    <xf numFmtId="4" fontId="14" fillId="15" borderId="12" applyNumberFormat="0" applyProtection="0">
      <alignment horizontal="right" vertical="center"/>
    </xf>
    <xf numFmtId="4" fontId="14" fillId="15" borderId="12" applyNumberFormat="0" applyProtection="0">
      <alignment horizontal="right" vertical="center"/>
    </xf>
    <xf numFmtId="4" fontId="14" fillId="19" borderId="12" applyNumberFormat="0" applyProtection="0">
      <alignment horizontal="right" vertical="center"/>
    </xf>
    <xf numFmtId="4" fontId="14" fillId="19" borderId="12" applyNumberFormat="0" applyProtection="0">
      <alignment horizontal="right" vertical="center"/>
    </xf>
    <xf numFmtId="4" fontId="14" fillId="18" borderId="12" applyNumberFormat="0" applyProtection="0">
      <alignment horizontal="right" vertical="center"/>
    </xf>
    <xf numFmtId="4" fontId="14" fillId="18" borderId="12" applyNumberFormat="0" applyProtection="0">
      <alignment horizontal="right" vertical="center"/>
    </xf>
    <xf numFmtId="4" fontId="14" fillId="35" borderId="12" applyNumberFormat="0" applyProtection="0">
      <alignment horizontal="right" vertical="center"/>
    </xf>
    <xf numFmtId="4" fontId="14" fillId="35" borderId="12" applyNumberFormat="0" applyProtection="0">
      <alignment horizontal="right" vertical="center"/>
    </xf>
    <xf numFmtId="4" fontId="14" fillId="10" borderId="12" applyNumberFormat="0" applyProtection="0">
      <alignment horizontal="right" vertical="center"/>
    </xf>
    <xf numFmtId="4" fontId="14" fillId="10" borderId="12" applyNumberFormat="0" applyProtection="0">
      <alignment horizontal="right" vertical="center"/>
    </xf>
    <xf numFmtId="4" fontId="38" fillId="0" borderId="8" applyNumberFormat="0" applyProtection="0">
      <alignment horizontal="left" vertical="center" indent="1"/>
    </xf>
    <xf numFmtId="4" fontId="38" fillId="36" borderId="8" applyNumberFormat="0" applyProtection="0">
      <alignment horizontal="left" vertical="center" indent="1"/>
    </xf>
    <xf numFmtId="4" fontId="14" fillId="0" borderId="8" applyNumberFormat="0" applyProtection="0">
      <alignment horizontal="left" vertical="center" indent="1"/>
    </xf>
    <xf numFmtId="4" fontId="14" fillId="0" borderId="8" applyNumberFormat="0" applyProtection="0">
      <alignment horizontal="left" vertical="center" indent="1"/>
    </xf>
    <xf numFmtId="4" fontId="14" fillId="21" borderId="8" applyNumberFormat="0" applyProtection="0">
      <alignment horizontal="left" vertical="center" indent="1"/>
    </xf>
    <xf numFmtId="4" fontId="14" fillId="0" borderId="8" applyNumberFormat="0" applyProtection="0">
      <alignment horizontal="left" vertical="center" indent="1"/>
    </xf>
    <xf numFmtId="4" fontId="46" fillId="37" borderId="0" applyNumberFormat="0" applyProtection="0">
      <alignment horizontal="left" vertical="center" indent="1"/>
    </xf>
    <xf numFmtId="4" fontId="46" fillId="37" borderId="0" applyNumberFormat="0" applyProtection="0">
      <alignment horizontal="left" vertical="center" indent="1"/>
    </xf>
    <xf numFmtId="4" fontId="65" fillId="37" borderId="0" applyNumberFormat="0" applyProtection="0">
      <alignment horizontal="left" vertical="center" indent="1"/>
    </xf>
    <xf numFmtId="4" fontId="46" fillId="37" borderId="0" applyNumberFormat="0" applyProtection="0">
      <alignment horizontal="left" vertical="center" indent="1"/>
    </xf>
    <xf numFmtId="4" fontId="47" fillId="21" borderId="12" applyNumberFormat="0" applyProtection="0">
      <alignment horizontal="center" vertical="center"/>
    </xf>
    <xf numFmtId="4" fontId="14" fillId="38" borderId="12" applyNumberFormat="0" applyProtection="0">
      <alignment horizontal="right" vertical="center"/>
    </xf>
    <xf numFmtId="4" fontId="48" fillId="39" borderId="14">
      <alignment horizontal="left" vertical="center" indent="1"/>
    </xf>
    <xf numFmtId="4" fontId="44" fillId="0" borderId="0" applyNumberFormat="0" applyProtection="0">
      <alignment horizontal="left" vertical="center" indent="1"/>
    </xf>
    <xf numFmtId="4" fontId="44" fillId="0" borderId="0" applyNumberFormat="0" applyProtection="0">
      <alignment horizontal="left" vertical="center" indent="1"/>
    </xf>
    <xf numFmtId="4" fontId="44" fillId="0" borderId="0" applyNumberFormat="0" applyProtection="0">
      <alignment horizontal="left" vertical="center" indent="1"/>
    </xf>
    <xf numFmtId="4" fontId="63" fillId="0" borderId="0" applyNumberFormat="0" applyProtection="0">
      <alignment horizontal="left" vertical="center" indent="1"/>
    </xf>
    <xf numFmtId="4" fontId="44" fillId="0" borderId="0" applyNumberFormat="0" applyProtection="0">
      <alignment horizontal="left" vertical="center" indent="1"/>
    </xf>
    <xf numFmtId="4" fontId="44" fillId="0" borderId="0" applyNumberFormat="0" applyProtection="0">
      <alignment horizontal="left" vertical="center" indent="1"/>
    </xf>
    <xf numFmtId="4" fontId="44" fillId="0" borderId="0" applyNumberFormat="0" applyProtection="0">
      <alignment horizontal="left" vertical="center" indent="1"/>
    </xf>
    <xf numFmtId="4" fontId="44" fillId="0" borderId="0" applyNumberFormat="0" applyProtection="0">
      <alignment horizontal="left" vertical="center" indent="1"/>
    </xf>
    <xf numFmtId="4" fontId="67" fillId="0" borderId="0" applyNumberFormat="0" applyProtection="0">
      <alignment horizontal="left" vertical="center" indent="1"/>
    </xf>
    <xf numFmtId="4" fontId="44" fillId="0" borderId="0" applyNumberFormat="0" applyProtection="0">
      <alignment horizontal="left" vertical="center" indent="1"/>
    </xf>
    <xf numFmtId="0" fontId="44" fillId="40" borderId="8" applyNumberFormat="0" applyProtection="0">
      <alignment horizontal="left" vertical="center" indent="2"/>
    </xf>
    <xf numFmtId="0" fontId="44" fillId="40" borderId="8" applyNumberFormat="0" applyProtection="0">
      <alignment horizontal="left" vertical="center" indent="2"/>
    </xf>
    <xf numFmtId="0" fontId="44" fillId="40" borderId="8" applyNumberFormat="0" applyProtection="0">
      <alignment horizontal="left" vertical="center" indent="2"/>
    </xf>
    <xf numFmtId="0" fontId="63" fillId="0" borderId="8" applyNumberFormat="0" applyProtection="0">
      <alignment horizontal="left" vertical="center" indent="2"/>
    </xf>
    <xf numFmtId="0" fontId="44" fillId="40" borderId="8" applyNumberFormat="0" applyProtection="0">
      <alignment horizontal="left" vertical="center" indent="2"/>
    </xf>
    <xf numFmtId="0" fontId="39"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4" fillId="37" borderId="12" applyNumberFormat="0" applyProtection="0">
      <alignment horizontal="left" vertical="top" indent="1"/>
    </xf>
    <xf numFmtId="0" fontId="49" fillId="0" borderId="8" applyNumberFormat="0" applyProtection="0">
      <alignment horizontal="left" vertical="center" indent="2"/>
    </xf>
    <xf numFmtId="0" fontId="49" fillId="0" borderId="8" applyNumberFormat="0" applyProtection="0">
      <alignment horizontal="left" vertical="center" indent="2"/>
    </xf>
    <xf numFmtId="0" fontId="63" fillId="0" borderId="8" applyNumberFormat="0" applyProtection="0">
      <alignment horizontal="left" vertical="center" indent="2"/>
    </xf>
    <xf numFmtId="0" fontId="49" fillId="0" borderId="8" applyNumberFormat="0" applyProtection="0">
      <alignment horizontal="left" vertical="center" indent="2"/>
    </xf>
    <xf numFmtId="0" fontId="39"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4" fillId="41" borderId="12" applyNumberFormat="0" applyProtection="0">
      <alignment horizontal="left" vertical="top" indent="1"/>
    </xf>
    <xf numFmtId="0" fontId="49" fillId="0" borderId="8" applyNumberFormat="0" applyProtection="0">
      <alignment horizontal="left" vertical="center" indent="2"/>
    </xf>
    <xf numFmtId="0" fontId="49" fillId="0" borderId="8" applyNumberFormat="0" applyProtection="0">
      <alignment horizontal="left" vertical="center" indent="2"/>
    </xf>
    <xf numFmtId="0" fontId="63" fillId="0" borderId="8" applyNumberFormat="0" applyProtection="0">
      <alignment horizontal="left" vertical="center" indent="2"/>
    </xf>
    <xf numFmtId="0" fontId="49" fillId="0" borderId="8" applyNumberFormat="0" applyProtection="0">
      <alignment horizontal="left" vertical="center" indent="2"/>
    </xf>
    <xf numFmtId="0" fontId="39"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4" fillId="20" borderId="12" applyNumberFormat="0" applyProtection="0">
      <alignment horizontal="left" vertical="top" indent="1"/>
    </xf>
    <xf numFmtId="0" fontId="49" fillId="0" borderId="8" applyNumberFormat="0" applyProtection="0">
      <alignment horizontal="left" vertical="center" indent="2"/>
    </xf>
    <xf numFmtId="0" fontId="49" fillId="0" borderId="8" applyNumberFormat="0" applyProtection="0">
      <alignment horizontal="left" vertical="center" indent="2"/>
    </xf>
    <xf numFmtId="0" fontId="63" fillId="0" borderId="8" applyNumberFormat="0" applyProtection="0">
      <alignment horizontal="left" vertical="center" indent="2"/>
    </xf>
    <xf numFmtId="0" fontId="49" fillId="0" borderId="8" applyNumberFormat="0" applyProtection="0">
      <alignment horizontal="left" vertical="center" indent="2"/>
    </xf>
    <xf numFmtId="0" fontId="39"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4" fillId="42" borderId="12" applyNumberFormat="0" applyProtection="0">
      <alignment horizontal="left" vertical="top" indent="1"/>
    </xf>
    <xf numFmtId="4" fontId="14" fillId="24" borderId="12" applyNumberFormat="0" applyProtection="0">
      <alignment vertical="center"/>
    </xf>
    <xf numFmtId="4" fontId="14" fillId="24" borderId="12" applyNumberFormat="0" applyProtection="0">
      <alignment vertical="center"/>
    </xf>
    <xf numFmtId="4" fontId="50" fillId="24" borderId="12" applyNumberFormat="0" applyProtection="0">
      <alignment vertical="center"/>
    </xf>
    <xf numFmtId="4" fontId="51" fillId="30" borderId="14">
      <alignment vertical="center"/>
    </xf>
    <xf numFmtId="4" fontId="52" fillId="30" borderId="14">
      <alignment vertical="center"/>
    </xf>
    <xf numFmtId="4" fontId="51" fillId="31" borderId="14">
      <alignment vertical="center"/>
    </xf>
    <xf numFmtId="4" fontId="52" fillId="31" borderId="14">
      <alignment vertical="center"/>
    </xf>
    <xf numFmtId="4" fontId="53" fillId="0" borderId="0" applyNumberFormat="0" applyProtection="0">
      <alignment horizontal="left" vertical="center" indent="1"/>
    </xf>
    <xf numFmtId="0" fontId="14" fillId="24" borderId="12" applyNumberFormat="0" applyProtection="0">
      <alignment horizontal="left" vertical="top" indent="1"/>
    </xf>
    <xf numFmtId="0" fontId="14" fillId="24" borderId="12" applyNumberFormat="0" applyProtection="0">
      <alignment horizontal="left" vertical="top" indent="1"/>
    </xf>
    <xf numFmtId="0" fontId="45" fillId="34" borderId="8" applyNumberFormat="0">
      <alignment horizontal="left" vertical="center"/>
    </xf>
    <xf numFmtId="4" fontId="4" fillId="0" borderId="8" applyNumberFormat="0" applyProtection="0">
      <alignment horizontal="left" vertical="center" indent="1"/>
    </xf>
    <xf numFmtId="4" fontId="14" fillId="43" borderId="11" applyNumberFormat="0" applyProtection="0">
      <alignment horizontal="right" vertical="center"/>
    </xf>
    <xf numFmtId="4" fontId="14" fillId="43" borderId="11" applyNumberFormat="0" applyProtection="0">
      <alignment horizontal="right" vertical="center"/>
    </xf>
    <xf numFmtId="4" fontId="61" fillId="0" borderId="8" applyNumberFormat="0" applyProtection="0">
      <alignment horizontal="right" vertical="center" wrapText="1"/>
    </xf>
    <xf numFmtId="4" fontId="14" fillId="43" borderId="11" applyNumberFormat="0" applyProtection="0">
      <alignment horizontal="right" vertical="center"/>
    </xf>
    <xf numFmtId="4" fontId="61" fillId="0" borderId="8" applyNumberFormat="0" applyProtection="0">
      <alignment horizontal="right" vertical="center" wrapText="1"/>
    </xf>
    <xf numFmtId="4" fontId="50" fillId="44" borderId="12" applyNumberFormat="0" applyProtection="0">
      <alignment horizontal="right" vertical="center"/>
    </xf>
    <xf numFmtId="4" fontId="54" fillId="30" borderId="14">
      <alignment vertical="center"/>
    </xf>
    <xf numFmtId="4" fontId="55" fillId="30" borderId="14">
      <alignment vertical="center"/>
    </xf>
    <xf numFmtId="4" fontId="54" fillId="31" borderId="14">
      <alignment vertical="center"/>
    </xf>
    <xf numFmtId="4" fontId="55" fillId="45" borderId="14">
      <alignment vertical="center"/>
    </xf>
    <xf numFmtId="0" fontId="39" fillId="46" borderId="11" applyNumberFormat="0" applyProtection="0">
      <alignment horizontal="left" vertical="center" indent="1"/>
    </xf>
    <xf numFmtId="0" fontId="6" fillId="46" borderId="11" applyNumberFormat="0" applyProtection="0">
      <alignment horizontal="left" vertical="center" indent="1"/>
    </xf>
    <xf numFmtId="4" fontId="61" fillId="0" borderId="8"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4" fontId="61" fillId="0" borderId="8" applyNumberFormat="0" applyProtection="0">
      <alignment horizontal="left" vertical="center" indent="1"/>
    </xf>
    <xf numFmtId="0" fontId="44" fillId="47" borderId="8" applyNumberFormat="0" applyProtection="0">
      <alignment horizontal="center" vertical="top" wrapText="1"/>
    </xf>
    <xf numFmtId="0" fontId="44" fillId="33" borderId="8" applyNumberFormat="0" applyProtection="0">
      <alignment horizontal="center" vertical="center" wrapText="1"/>
    </xf>
    <xf numFmtId="4" fontId="56" fillId="39" borderId="15">
      <alignment vertical="center"/>
    </xf>
    <xf numFmtId="4" fontId="57" fillId="39" borderId="15">
      <alignment vertical="center"/>
    </xf>
    <xf numFmtId="4" fontId="42" fillId="30" borderId="15">
      <alignment vertical="center"/>
    </xf>
    <xf numFmtId="4" fontId="43" fillId="30" borderId="15">
      <alignment vertical="center"/>
    </xf>
    <xf numFmtId="4" fontId="42" fillId="31" borderId="14">
      <alignment vertical="center"/>
    </xf>
    <xf numFmtId="4" fontId="43" fillId="31" borderId="14">
      <alignment vertical="center"/>
    </xf>
    <xf numFmtId="4" fontId="58" fillId="24" borderId="15">
      <alignment horizontal="left" vertical="center" indent="1"/>
    </xf>
    <xf numFmtId="4" fontId="37" fillId="0" borderId="0" applyNumberFormat="0" applyProtection="0">
      <alignment vertical="center"/>
    </xf>
    <xf numFmtId="4" fontId="59" fillId="0" borderId="12" applyNumberFormat="0" applyProtection="0">
      <alignment horizontal="right" vertical="center"/>
    </xf>
    <xf numFmtId="4" fontId="59" fillId="44" borderId="12" applyNumberFormat="0" applyProtection="0">
      <alignment horizontal="right" vertical="center"/>
    </xf>
    <xf numFmtId="0" fontId="60" fillId="39" borderId="16">
      <protection locked="0"/>
    </xf>
    <xf numFmtId="0" fontId="60" fillId="48" borderId="0"/>
    <xf numFmtId="0" fontId="40"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35" fillId="0" borderId="0" applyNumberFormat="0" applyFill="0" applyBorder="0" applyAlignment="0" applyProtection="0"/>
    <xf numFmtId="0" fontId="3" fillId="0" borderId="17" applyNumberFormat="0" applyFill="0" applyBorder="0" applyAlignment="0" applyProtection="0"/>
    <xf numFmtId="0" fontId="39" fillId="0" borderId="17" applyNumberFormat="0" applyFill="0" applyBorder="0" applyAlignment="0" applyProtection="0"/>
    <xf numFmtId="0" fontId="6" fillId="0" borderId="17" applyNumberFormat="0" applyFill="0" applyBorder="0" applyAlignment="0" applyProtection="0"/>
    <xf numFmtId="0" fontId="6" fillId="0" borderId="17" applyNumberFormat="0" applyFill="0" applyBorder="0" applyAlignment="0" applyProtection="0"/>
    <xf numFmtId="0" fontId="39" fillId="0" borderId="17" applyNumberFormat="0" applyFill="0" applyBorder="0" applyAlignment="0" applyProtection="0"/>
    <xf numFmtId="0" fontId="6" fillId="0" borderId="17" applyNumberFormat="0" applyFill="0" applyBorder="0" applyAlignment="0" applyProtection="0"/>
    <xf numFmtId="37" fontId="7" fillId="27" borderId="0" applyNumberFormat="0" applyBorder="0" applyAlignment="0" applyProtection="0"/>
    <xf numFmtId="37" fontId="4" fillId="27" borderId="0" applyNumberFormat="0" applyBorder="0" applyAlignment="0" applyProtection="0"/>
    <xf numFmtId="37" fontId="4" fillId="27" borderId="0" applyNumberFormat="0" applyBorder="0" applyAlignment="0" applyProtection="0"/>
    <xf numFmtId="37" fontId="4" fillId="0" borderId="0"/>
    <xf numFmtId="37" fontId="4" fillId="0" borderId="0"/>
    <xf numFmtId="37" fontId="4" fillId="0" borderId="0"/>
    <xf numFmtId="37" fontId="4" fillId="0" borderId="0"/>
    <xf numFmtId="3" fontId="20" fillId="0" borderId="7" applyProtection="0"/>
    <xf numFmtId="0" fontId="36" fillId="0" borderId="0" applyNumberForma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23" fillId="55" borderId="0" applyNumberFormat="0" applyBorder="0" applyAlignment="0" applyProtection="0"/>
    <xf numFmtId="0" fontId="23" fillId="56" borderId="0" applyNumberFormat="0" applyBorder="0" applyAlignment="0" applyProtection="0"/>
    <xf numFmtId="0" fontId="24" fillId="57" borderId="0" applyNumberFormat="0" applyBorder="0" applyAlignment="0" applyProtection="0"/>
    <xf numFmtId="0" fontId="23" fillId="58" borderId="0" applyNumberFormat="0" applyBorder="0" applyAlignment="0" applyProtection="0"/>
    <xf numFmtId="0" fontId="23" fillId="59" borderId="0" applyNumberFormat="0" applyBorder="0" applyAlignment="0" applyProtection="0"/>
    <xf numFmtId="0" fontId="24" fillId="60" borderId="0" applyNumberFormat="0" applyBorder="0" applyAlignment="0" applyProtection="0"/>
    <xf numFmtId="0" fontId="23" fillId="61" borderId="0" applyNumberFormat="0" applyBorder="0" applyAlignment="0" applyProtection="0"/>
    <xf numFmtId="0" fontId="23" fillId="62" borderId="0" applyNumberFormat="0" applyBorder="0" applyAlignment="0" applyProtection="0"/>
    <xf numFmtId="0" fontId="24" fillId="63" borderId="0" applyNumberFormat="0" applyBorder="0" applyAlignment="0" applyProtection="0"/>
    <xf numFmtId="0" fontId="23" fillId="62" borderId="0" applyNumberFormat="0" applyBorder="0" applyAlignment="0" applyProtection="0"/>
    <xf numFmtId="0" fontId="23" fillId="63" borderId="0" applyNumberFormat="0" applyBorder="0" applyAlignment="0" applyProtection="0"/>
    <xf numFmtId="0" fontId="24" fillId="63" borderId="0" applyNumberFormat="0" applyBorder="0" applyAlignment="0" applyProtection="0"/>
    <xf numFmtId="0" fontId="23" fillId="55" borderId="0" applyNumberFormat="0" applyBorder="0" applyAlignment="0" applyProtection="0"/>
    <xf numFmtId="0" fontId="23" fillId="56" borderId="0" applyNumberFormat="0" applyBorder="0" applyAlignment="0" applyProtection="0"/>
    <xf numFmtId="0" fontId="24" fillId="56" borderId="0" applyNumberFormat="0" applyBorder="0" applyAlignment="0" applyProtection="0"/>
    <xf numFmtId="0" fontId="23" fillId="64" borderId="0" applyNumberFormat="0" applyBorder="0" applyAlignment="0" applyProtection="0"/>
    <xf numFmtId="0" fontId="23" fillId="59" borderId="0" applyNumberFormat="0" applyBorder="0" applyAlignment="0" applyProtection="0"/>
    <xf numFmtId="0" fontId="24" fillId="65" borderId="0" applyNumberFormat="0" applyBorder="0" applyAlignment="0" applyProtection="0"/>
    <xf numFmtId="0" fontId="69" fillId="66" borderId="0" applyNumberFormat="0" applyBorder="0" applyAlignment="0" applyProtection="0"/>
    <xf numFmtId="0" fontId="69" fillId="67" borderId="0" applyNumberFormat="0" applyBorder="0" applyAlignment="0" applyProtection="0"/>
    <xf numFmtId="0" fontId="69" fillId="68" borderId="0" applyNumberFormat="0" applyBorder="0" applyAlignment="0" applyProtection="0"/>
    <xf numFmtId="0" fontId="3" fillId="69" borderId="8" applyNumberFormat="0">
      <protection locked="0"/>
    </xf>
    <xf numFmtId="0" fontId="70" fillId="0" borderId="0" applyNumberFormat="0" applyFill="0" applyBorder="0" applyAlignment="0" applyProtection="0"/>
    <xf numFmtId="0" fontId="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44" fontId="3" fillId="0" borderId="0" applyFont="0" applyFill="0" applyBorder="0" applyAlignment="0" applyProtection="0"/>
    <xf numFmtId="0" fontId="71" fillId="0" borderId="94" applyNumberFormat="0" applyFill="0" applyAlignment="0" applyProtection="0"/>
    <xf numFmtId="0" fontId="72" fillId="0" borderId="13" applyNumberFormat="0" applyFill="0" applyAlignment="0" applyProtection="0"/>
    <xf numFmtId="0" fontId="3" fillId="0" borderId="0"/>
    <xf numFmtId="0" fontId="3" fillId="0" borderId="0"/>
    <xf numFmtId="0" fontId="69" fillId="0" borderId="95" applyNumberFormat="0" applyFill="0" applyAlignment="0" applyProtection="0"/>
    <xf numFmtId="0" fontId="3" fillId="0" borderId="0"/>
    <xf numFmtId="0" fontId="3" fillId="0" borderId="0"/>
    <xf numFmtId="0" fontId="3" fillId="0" borderId="0"/>
    <xf numFmtId="44" fontId="3" fillId="0" borderId="0" applyFont="0" applyFill="0" applyBorder="0" applyAlignment="0" applyProtection="0"/>
    <xf numFmtId="0" fontId="3" fillId="0" borderId="0"/>
    <xf numFmtId="177" fontId="3" fillId="0" borderId="0"/>
    <xf numFmtId="43" fontId="3" fillId="0" borderId="0" applyFont="0" applyFill="0" applyBorder="0" applyAlignment="0" applyProtection="0"/>
    <xf numFmtId="0" fontId="74" fillId="0" borderId="0"/>
    <xf numFmtId="0" fontId="2" fillId="0" borderId="0"/>
    <xf numFmtId="44" fontId="2" fillId="0" borderId="0" applyFont="0" applyFill="0" applyBorder="0" applyAlignment="0" applyProtection="0"/>
    <xf numFmtId="0" fontId="3" fillId="0" borderId="0"/>
    <xf numFmtId="0" fontId="3" fillId="0" borderId="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44"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1" fontId="3" fillId="0" borderId="0">
      <protection locked="0"/>
    </xf>
    <xf numFmtId="172" fontId="3" fillId="0" borderId="0" applyFont="0" applyFill="0" applyBorder="0" applyAlignment="0" applyProtection="0">
      <alignment horizontal="center"/>
    </xf>
    <xf numFmtId="0" fontId="1" fillId="0" borderId="0"/>
    <xf numFmtId="0" fontId="3" fillId="0" borderId="0"/>
    <xf numFmtId="0" fontId="3" fillId="0" borderId="0"/>
    <xf numFmtId="0" fontId="49" fillId="0" borderId="0"/>
    <xf numFmtId="0" fontId="49" fillId="0" borderId="0"/>
    <xf numFmtId="0" fontId="49" fillId="0" borderId="0"/>
    <xf numFmtId="0" fontId="3" fillId="26" borderId="10" applyNumberFormat="0" applyFont="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 fontId="46" fillId="37" borderId="0" applyNumberFormat="0" applyProtection="0">
      <alignment horizontal="left" vertical="center" indent="1"/>
    </xf>
    <xf numFmtId="4" fontId="49" fillId="0" borderId="0" applyNumberFormat="0" applyProtection="0">
      <alignment horizontal="left" vertical="center" indent="1"/>
    </xf>
    <xf numFmtId="4" fontId="44" fillId="0" borderId="0" applyNumberFormat="0" applyProtection="0">
      <alignment horizontal="left" vertical="center" indent="1"/>
    </xf>
    <xf numFmtId="0" fontId="49" fillId="0" borderId="8" applyNumberFormat="0" applyProtection="0">
      <alignment horizontal="left" vertical="center" indent="2"/>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3" fillId="37" borderId="12" applyNumberFormat="0" applyProtection="0">
      <alignment horizontal="left" vertical="top" indent="1"/>
    </xf>
    <xf numFmtId="0" fontId="49" fillId="0" borderId="8" applyNumberFormat="0" applyProtection="0">
      <alignment horizontal="left" vertical="center" indent="2"/>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3" fillId="41" borderId="12" applyNumberFormat="0" applyProtection="0">
      <alignment horizontal="left" vertical="top" indent="1"/>
    </xf>
    <xf numFmtId="0" fontId="49" fillId="0" borderId="8" applyNumberFormat="0" applyProtection="0">
      <alignment horizontal="left" vertical="center" indent="2"/>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3" fillId="20" borderId="12" applyNumberFormat="0" applyProtection="0">
      <alignment horizontal="left" vertical="top" indent="1"/>
    </xf>
    <xf numFmtId="0" fontId="49" fillId="0" borderId="8" applyNumberFormat="0" applyProtection="0">
      <alignment horizontal="left" vertical="center" indent="2"/>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2" borderId="12" applyNumberFormat="0" applyProtection="0">
      <alignment horizontal="left" vertical="top"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46" borderId="11" applyNumberFormat="0" applyProtection="0">
      <alignment horizontal="left" vertical="center" indent="1"/>
    </xf>
    <xf numFmtId="0" fontId="3" fillId="0" borderId="17" applyNumberFormat="0" applyFill="0" applyBorder="0" applyAlignment="0" applyProtection="0"/>
    <xf numFmtId="0" fontId="3" fillId="0" borderId="17" applyNumberFormat="0" applyFill="0" applyBorder="0" applyAlignment="0" applyProtection="0"/>
    <xf numFmtId="0" fontId="3" fillId="0" borderId="17" applyNumberFormat="0" applyFill="0" applyBorder="0" applyAlignment="0" applyProtection="0"/>
    <xf numFmtId="0" fontId="3" fillId="0" borderId="17" applyNumberFormat="0" applyFill="0" applyBorder="0" applyAlignment="0" applyProtection="0"/>
    <xf numFmtId="0" fontId="3" fillId="0" borderId="17" applyNumberFormat="0" applyFill="0" applyBorder="0" applyAlignment="0" applyProtection="0"/>
    <xf numFmtId="0" fontId="1" fillId="0" borderId="0"/>
    <xf numFmtId="44" fontId="1" fillId="0" borderId="0" applyFont="0" applyFill="0" applyBorder="0" applyAlignment="0" applyProtection="0"/>
    <xf numFmtId="43" fontId="75" fillId="0" borderId="0" applyFont="0" applyFill="0" applyBorder="0" applyAlignment="0" applyProtection="0"/>
    <xf numFmtId="44" fontId="75" fillId="0" borderId="0" applyFont="0" applyFill="0" applyBorder="0" applyAlignment="0" applyProtection="0"/>
    <xf numFmtId="43" fontId="75" fillId="0" borderId="0" applyFont="0" applyFill="0" applyBorder="0" applyAlignment="0" applyProtection="0"/>
    <xf numFmtId="9" fontId="7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398">
    <xf numFmtId="0" fontId="0" fillId="0" borderId="0" xfId="0"/>
    <xf numFmtId="0" fontId="8" fillId="0" borderId="0" xfId="0" applyFont="1"/>
    <xf numFmtId="0" fontId="8" fillId="0" borderId="0" xfId="0" applyFont="1" applyAlignment="1">
      <alignment horizontal="center"/>
    </xf>
    <xf numFmtId="0" fontId="8" fillId="0" borderId="0" xfId="0" applyFont="1" applyAlignment="1">
      <alignment vertical="center"/>
    </xf>
    <xf numFmtId="0" fontId="8" fillId="0" borderId="0" xfId="0" applyFont="1" applyBorder="1" applyAlignment="1">
      <alignment vertical="center" wrapText="1"/>
    </xf>
    <xf numFmtId="0" fontId="22" fillId="0" borderId="0" xfId="0" applyFont="1"/>
    <xf numFmtId="0" fontId="3" fillId="0" borderId="0" xfId="0" applyFont="1"/>
    <xf numFmtId="0" fontId="22" fillId="0" borderId="0" xfId="0" applyFont="1" applyAlignment="1">
      <alignment horizontal="centerContinuous"/>
    </xf>
    <xf numFmtId="0" fontId="8" fillId="0" borderId="49" xfId="0" applyFont="1" applyBorder="1" applyAlignment="1">
      <alignment vertical="center"/>
    </xf>
    <xf numFmtId="0" fontId="8" fillId="0" borderId="0" xfId="0" applyFont="1" applyBorder="1" applyAlignment="1">
      <alignment horizontal="center" vertical="center"/>
    </xf>
    <xf numFmtId="0" fontId="8" fillId="0" borderId="53" xfId="0" applyFont="1" applyBorder="1" applyAlignment="1">
      <alignment vertical="center" wrapText="1"/>
    </xf>
    <xf numFmtId="0" fontId="8" fillId="0" borderId="49"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0" xfId="0" applyFont="1" applyBorder="1" applyAlignment="1">
      <alignment horizontal="center" vertical="center" wrapText="1"/>
    </xf>
    <xf numFmtId="2" fontId="8" fillId="49" borderId="8" xfId="31" quotePrefix="1" applyNumberFormat="1" applyFont="1" applyFill="1" applyBorder="1" applyAlignment="1">
      <alignment horizontal="center" vertical="center" wrapText="1"/>
    </xf>
    <xf numFmtId="2" fontId="8" fillId="49" borderId="8" xfId="31" applyNumberFormat="1" applyFont="1" applyFill="1" applyBorder="1" applyAlignment="1">
      <alignment horizontal="center" vertical="center" wrapText="1"/>
    </xf>
    <xf numFmtId="44" fontId="8" fillId="0" borderId="8" xfId="0" quotePrefix="1" applyNumberFormat="1" applyFont="1" applyFill="1" applyBorder="1" applyAlignment="1">
      <alignment horizontal="center" vertical="center" wrapText="1"/>
    </xf>
    <xf numFmtId="44" fontId="8" fillId="0" borderId="50" xfId="0" quotePrefix="1" applyNumberFormat="1" applyFont="1" applyFill="1" applyBorder="1" applyAlignment="1">
      <alignment horizontal="center" vertical="center" wrapText="1"/>
    </xf>
    <xf numFmtId="0" fontId="21" fillId="0" borderId="0" xfId="0" applyFont="1" applyBorder="1" applyAlignment="1">
      <alignment horizontal="right" vertical="center" wrapText="1"/>
    </xf>
    <xf numFmtId="0" fontId="8" fillId="0" borderId="0" xfId="0" applyFont="1" applyAlignment="1">
      <alignment vertical="center" wrapText="1"/>
    </xf>
    <xf numFmtId="0" fontId="8" fillId="49" borderId="8" xfId="0" applyFont="1" applyFill="1" applyBorder="1" applyAlignment="1">
      <alignment horizontal="center" vertical="center" wrapText="1"/>
    </xf>
    <xf numFmtId="0" fontId="8" fillId="49" borderId="49" xfId="0" applyFont="1" applyFill="1" applyBorder="1" applyAlignment="1">
      <alignment horizontal="center" vertical="center" wrapText="1"/>
    </xf>
    <xf numFmtId="4" fontId="8" fillId="49" borderId="8" xfId="0" applyNumberFormat="1" applyFont="1" applyFill="1" applyBorder="1" applyAlignment="1">
      <alignment horizontal="center" vertical="center" wrapText="1"/>
    </xf>
    <xf numFmtId="0" fontId="8" fillId="49" borderId="31" xfId="0" applyFont="1" applyFill="1" applyBorder="1" applyAlignment="1">
      <alignment horizontal="center" vertical="center" wrapText="1"/>
    </xf>
    <xf numFmtId="0" fontId="8" fillId="49" borderId="51" xfId="0" applyFont="1" applyFill="1" applyBorder="1" applyAlignment="1">
      <alignment horizontal="center" vertical="center" wrapText="1"/>
    </xf>
    <xf numFmtId="44" fontId="8" fillId="49" borderId="51" xfId="0" applyNumberFormat="1" applyFont="1" applyFill="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44" fontId="8" fillId="0" borderId="51" xfId="0" quotePrefix="1" applyNumberFormat="1" applyFont="1" applyFill="1" applyBorder="1" applyAlignment="1">
      <alignment horizontal="center" vertical="center" wrapText="1"/>
    </xf>
    <xf numFmtId="44" fontId="8" fillId="0" borderId="32" xfId="0" quotePrefix="1" applyNumberFormat="1"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54" xfId="0" applyFont="1" applyBorder="1" applyAlignment="1">
      <alignment vertical="center"/>
    </xf>
    <xf numFmtId="0" fontId="8" fillId="0" borderId="52" xfId="0" applyFont="1" applyBorder="1" applyAlignment="1">
      <alignment vertical="center"/>
    </xf>
    <xf numFmtId="0" fontId="8" fillId="0" borderId="21"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63"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68" xfId="0" applyFont="1" applyBorder="1" applyAlignment="1">
      <alignment horizontal="center" vertical="center" wrapText="1"/>
    </xf>
    <xf numFmtId="0" fontId="11" fillId="0" borderId="0" xfId="0" applyFont="1" applyAlignment="1">
      <alignment vertical="center" wrapText="1"/>
    </xf>
    <xf numFmtId="0" fontId="8" fillId="49" borderId="0" xfId="0" applyFont="1" applyFill="1" applyBorder="1" applyAlignment="1">
      <alignment horizontal="center" vertical="center" wrapText="1"/>
    </xf>
    <xf numFmtId="44" fontId="8" fillId="49" borderId="0" xfId="0" applyNumberFormat="1" applyFont="1" applyFill="1" applyBorder="1" applyAlignment="1">
      <alignment horizontal="center" vertical="center" wrapText="1"/>
    </xf>
    <xf numFmtId="0" fontId="8" fillId="0" borderId="46" xfId="0" applyFont="1" applyBorder="1" applyAlignment="1">
      <alignment horizontal="center" vertical="center" wrapText="1"/>
    </xf>
    <xf numFmtId="0" fontId="8" fillId="0" borderId="69" xfId="0" applyFont="1" applyBorder="1" applyAlignment="1">
      <alignment horizontal="center" vertical="center" wrapText="1"/>
    </xf>
    <xf numFmtId="0" fontId="21" fillId="0" borderId="49" xfId="0" applyFont="1" applyBorder="1" applyAlignment="1">
      <alignment horizontal="center" vertical="center" wrapText="1"/>
    </xf>
    <xf numFmtId="0" fontId="8" fillId="0" borderId="72"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92" xfId="0" applyFont="1" applyBorder="1" applyAlignment="1">
      <alignment horizontal="center" vertical="center" wrapText="1"/>
    </xf>
    <xf numFmtId="44" fontId="8" fillId="0" borderId="36" xfId="0" quotePrefix="1" applyNumberFormat="1" applyFont="1" applyFill="1" applyBorder="1" applyAlignment="1">
      <alignment horizontal="center" vertical="center" wrapText="1"/>
    </xf>
    <xf numFmtId="44" fontId="8" fillId="0" borderId="46" xfId="0" quotePrefix="1" applyNumberFormat="1" applyFont="1" applyFill="1" applyBorder="1" applyAlignment="1">
      <alignment horizontal="center" vertical="center" wrapText="1"/>
    </xf>
    <xf numFmtId="0" fontId="8" fillId="0" borderId="68" xfId="0" applyFont="1" applyBorder="1" applyAlignment="1">
      <alignment vertical="center"/>
    </xf>
    <xf numFmtId="0" fontId="8" fillId="0" borderId="55" xfId="0" applyFont="1" applyBorder="1" applyAlignment="1">
      <alignment horizontal="center" vertical="center" wrapText="1"/>
    </xf>
    <xf numFmtId="0" fontId="8" fillId="0" borderId="77" xfId="0" applyFont="1" applyBorder="1" applyAlignment="1">
      <alignment horizontal="center" vertical="center" wrapText="1"/>
    </xf>
    <xf numFmtId="0" fontId="5" fillId="0" borderId="0" xfId="0" applyFont="1" applyAlignment="1">
      <alignment horizontal="centerContinuous"/>
    </xf>
    <xf numFmtId="44" fontId="8" fillId="0" borderId="0" xfId="0" quotePrefix="1" applyNumberFormat="1" applyFont="1" applyFill="1" applyBorder="1" applyAlignment="1">
      <alignment horizontal="center" vertical="center" wrapText="1"/>
    </xf>
    <xf numFmtId="44" fontId="8" fillId="0" borderId="28" xfId="0" quotePrefix="1" applyNumberFormat="1" applyFont="1" applyFill="1" applyBorder="1" applyAlignment="1">
      <alignment horizontal="center" vertical="center" wrapText="1"/>
    </xf>
    <xf numFmtId="44" fontId="8" fillId="0" borderId="69" xfId="0" quotePrefix="1" applyNumberFormat="1" applyFont="1" applyFill="1" applyBorder="1" applyAlignment="1">
      <alignment horizontal="center" vertical="center" wrapText="1"/>
    </xf>
    <xf numFmtId="0" fontId="73" fillId="0" borderId="0" xfId="0" applyFont="1"/>
    <xf numFmtId="0" fontId="73" fillId="0" borderId="0" xfId="0" applyFont="1" applyAlignment="1">
      <alignment horizontal="center"/>
    </xf>
    <xf numFmtId="0" fontId="0" fillId="0" borderId="0" xfId="0"/>
    <xf numFmtId="0" fontId="22" fillId="0" borderId="0" xfId="0" applyFont="1" applyAlignment="1">
      <alignment horizontal="center" wrapText="1"/>
    </xf>
    <xf numFmtId="0" fontId="37" fillId="0" borderId="0" xfId="0" applyFont="1" applyAlignment="1">
      <alignment horizontal="centerContinuous" vertical="center"/>
    </xf>
    <xf numFmtId="0" fontId="37" fillId="0" borderId="0" xfId="0" applyFont="1" applyAlignment="1">
      <alignment horizontal="center" vertical="center" wrapText="1"/>
    </xf>
    <xf numFmtId="0" fontId="9" fillId="0" borderId="0" xfId="0" applyFont="1" applyAlignment="1">
      <alignment horizontal="center" vertical="center"/>
    </xf>
    <xf numFmtId="0" fontId="3" fillId="0" borderId="0" xfId="0" applyFont="1" applyAlignment="1">
      <alignment horizontal="center"/>
    </xf>
    <xf numFmtId="0" fontId="9" fillId="0" borderId="0" xfId="0" applyFont="1" applyAlignment="1">
      <alignment vertical="center"/>
    </xf>
    <xf numFmtId="0" fontId="5" fillId="0" borderId="0" xfId="0" applyFont="1" applyAlignment="1">
      <alignment vertical="center"/>
    </xf>
    <xf numFmtId="0" fontId="21" fillId="52" borderId="30" xfId="0" applyFont="1" applyFill="1" applyBorder="1" applyAlignment="1">
      <alignment vertical="center"/>
    </xf>
    <xf numFmtId="0" fontId="21" fillId="52" borderId="78" xfId="0" applyFont="1" applyFill="1" applyBorder="1" applyAlignment="1">
      <alignment horizontal="center" vertical="center"/>
    </xf>
    <xf numFmtId="0" fontId="3" fillId="0" borderId="30" xfId="0" applyFont="1" applyBorder="1" applyAlignment="1">
      <alignment vertical="center"/>
    </xf>
    <xf numFmtId="6" fontId="3" fillId="0" borderId="78" xfId="0" applyNumberFormat="1" applyFont="1" applyBorder="1" applyAlignment="1">
      <alignment horizontal="right" vertical="center"/>
    </xf>
    <xf numFmtId="10" fontId="3" fillId="0" borderId="78" xfId="0" applyNumberFormat="1" applyFont="1" applyBorder="1" applyAlignment="1">
      <alignment horizontal="right" vertical="center"/>
    </xf>
    <xf numFmtId="3" fontId="3" fillId="0" borderId="78" xfId="0" applyNumberFormat="1" applyFont="1" applyBorder="1" applyAlignment="1">
      <alignment horizontal="right" vertical="center"/>
    </xf>
    <xf numFmtId="0" fontId="3" fillId="53" borderId="78" xfId="0" applyFont="1" applyFill="1" applyBorder="1" applyAlignment="1">
      <alignment horizontal="right" vertical="center"/>
    </xf>
    <xf numFmtId="4" fontId="3" fillId="0" borderId="78" xfId="0" applyNumberFormat="1" applyFont="1" applyBorder="1" applyAlignment="1">
      <alignment horizontal="right" vertical="center"/>
    </xf>
    <xf numFmtId="0" fontId="21" fillId="52" borderId="22" xfId="0" applyFont="1" applyFill="1" applyBorder="1" applyAlignment="1">
      <alignment horizontal="center" vertical="center"/>
    </xf>
    <xf numFmtId="6" fontId="3" fillId="0" borderId="30" xfId="0" applyNumberFormat="1" applyFont="1" applyBorder="1" applyAlignment="1">
      <alignment horizontal="right" vertical="center"/>
    </xf>
    <xf numFmtId="9" fontId="3" fillId="0" borderId="30" xfId="0" applyNumberFormat="1" applyFont="1" applyBorder="1" applyAlignment="1">
      <alignment horizontal="right" vertical="center"/>
    </xf>
    <xf numFmtId="0" fontId="22" fillId="0" borderId="30" xfId="0" applyFont="1" applyBorder="1" applyAlignment="1">
      <alignment vertical="center"/>
    </xf>
    <xf numFmtId="6" fontId="22" fillId="0" borderId="30" xfId="0" applyNumberFormat="1" applyFont="1" applyBorder="1" applyAlignment="1">
      <alignment horizontal="right" vertical="center"/>
    </xf>
    <xf numFmtId="9" fontId="22" fillId="0" borderId="30" xfId="0" applyNumberFormat="1" applyFont="1" applyBorder="1" applyAlignment="1">
      <alignment horizontal="right" vertical="center"/>
    </xf>
    <xf numFmtId="0" fontId="22" fillId="52" borderId="84" xfId="0" applyFont="1" applyFill="1" applyBorder="1" applyAlignment="1">
      <alignment horizontal="center" vertical="center" wrapText="1"/>
    </xf>
    <xf numFmtId="0" fontId="3" fillId="0" borderId="29" xfId="0" applyFont="1" applyBorder="1"/>
    <xf numFmtId="3" fontId="3" fillId="0" borderId="29" xfId="0" applyNumberFormat="1" applyFont="1" applyBorder="1"/>
    <xf numFmtId="0" fontId="22" fillId="52" borderId="30" xfId="0" applyFont="1" applyFill="1" applyBorder="1" applyAlignment="1">
      <alignment vertical="center"/>
    </xf>
    <xf numFmtId="0" fontId="22" fillId="52" borderId="30" xfId="0" applyFont="1" applyFill="1" applyBorder="1" applyAlignment="1">
      <alignment horizontal="center" vertical="center"/>
    </xf>
    <xf numFmtId="3" fontId="3" fillId="0" borderId="30" xfId="0" applyNumberFormat="1" applyFont="1" applyBorder="1" applyAlignment="1">
      <alignment horizontal="right" vertical="center"/>
    </xf>
    <xf numFmtId="164" fontId="76" fillId="0" borderId="0" xfId="0" applyNumberFormat="1" applyFont="1" applyFill="1" applyBorder="1" applyAlignment="1">
      <alignment horizontal="center" vertical="center" wrapText="1"/>
    </xf>
    <xf numFmtId="0" fontId="76" fillId="0" borderId="0" xfId="0" applyFont="1" applyFill="1" applyBorder="1" applyAlignment="1">
      <alignment horizontal="center" vertical="center" wrapText="1"/>
    </xf>
    <xf numFmtId="0" fontId="78" fillId="0" borderId="0" xfId="0" applyFont="1" applyFill="1" applyBorder="1" applyAlignment="1">
      <alignment vertical="center"/>
    </xf>
    <xf numFmtId="0" fontId="78" fillId="0" borderId="0" xfId="0" applyFont="1" applyFill="1" applyBorder="1"/>
    <xf numFmtId="0" fontId="78" fillId="0" borderId="0" xfId="0" applyFont="1" applyFill="1" applyBorder="1" applyAlignment="1">
      <alignment wrapText="1"/>
    </xf>
    <xf numFmtId="0" fontId="77" fillId="73" borderId="44" xfId="0" applyFont="1" applyFill="1" applyBorder="1"/>
    <xf numFmtId="0" fontId="77" fillId="73" borderId="5" xfId="0" applyFont="1" applyFill="1" applyBorder="1"/>
    <xf numFmtId="0" fontId="77" fillId="73" borderId="92" xfId="0" applyFont="1" applyFill="1" applyBorder="1"/>
    <xf numFmtId="0" fontId="77" fillId="73" borderId="53" xfId="0" applyFont="1" applyFill="1" applyBorder="1"/>
    <xf numFmtId="0" fontId="77" fillId="0" borderId="8" xfId="0" applyFont="1" applyBorder="1"/>
    <xf numFmtId="165" fontId="78" fillId="0" borderId="0" xfId="0" applyNumberFormat="1" applyFont="1" applyFill="1" applyBorder="1"/>
    <xf numFmtId="0" fontId="77" fillId="70" borderId="44" xfId="0" applyFont="1" applyFill="1" applyBorder="1"/>
    <xf numFmtId="164" fontId="78" fillId="0" borderId="0" xfId="0" applyNumberFormat="1" applyFont="1" applyFill="1" applyBorder="1"/>
    <xf numFmtId="165" fontId="78" fillId="0" borderId="0" xfId="0" applyNumberFormat="1" applyFont="1" applyFill="1"/>
    <xf numFmtId="0" fontId="78" fillId="0" borderId="0" xfId="0" applyFont="1"/>
    <xf numFmtId="165" fontId="78" fillId="0" borderId="0" xfId="0" applyNumberFormat="1" applyFont="1" applyFill="1" applyBorder="1" applyAlignment="1">
      <alignment horizontal="left" vertical="top" wrapText="1"/>
    </xf>
    <xf numFmtId="0" fontId="81" fillId="0" borderId="0" xfId="388" applyFont="1" applyFill="1"/>
    <xf numFmtId="0" fontId="77" fillId="0" borderId="0" xfId="0" applyFont="1" applyFill="1"/>
    <xf numFmtId="0" fontId="77" fillId="0" borderId="0" xfId="0" applyFont="1" applyAlignment="1">
      <alignment vertical="top"/>
    </xf>
    <xf numFmtId="0" fontId="77" fillId="0" borderId="0" xfId="0" applyFont="1" applyFill="1" applyAlignment="1">
      <alignment horizontal="left"/>
    </xf>
    <xf numFmtId="0" fontId="77" fillId="0" borderId="0" xfId="0" applyFont="1" applyFill="1" applyAlignment="1">
      <alignment horizontal="left" wrapText="1"/>
    </xf>
    <xf numFmtId="0" fontId="77" fillId="0" borderId="0" xfId="0" applyFont="1" applyAlignment="1">
      <alignment wrapText="1"/>
    </xf>
    <xf numFmtId="0" fontId="77" fillId="0" borderId="0" xfId="0" applyFont="1" applyAlignment="1">
      <alignment horizontal="left"/>
    </xf>
    <xf numFmtId="0" fontId="77" fillId="0" borderId="0" xfId="0" applyFont="1"/>
    <xf numFmtId="165" fontId="78" fillId="0" borderId="0" xfId="0" applyNumberFormat="1" applyFont="1" applyFill="1" applyBorder="1" applyAlignment="1">
      <alignment horizontal="justify" vertical="top" wrapText="1"/>
    </xf>
    <xf numFmtId="164" fontId="78" fillId="0" borderId="0" xfId="0" applyNumberFormat="1" applyFont="1" applyFill="1" applyBorder="1" applyAlignment="1">
      <alignment horizontal="justify" vertical="top" wrapText="1"/>
    </xf>
    <xf numFmtId="165" fontId="78" fillId="0" borderId="0" xfId="0" applyNumberFormat="1" applyFont="1" applyFill="1" applyBorder="1" applyAlignment="1">
      <alignment horizontal="left"/>
    </xf>
    <xf numFmtId="164" fontId="78" fillId="0" borderId="0" xfId="0" applyNumberFormat="1" applyFont="1" applyFill="1"/>
    <xf numFmtId="0" fontId="78" fillId="0" borderId="0" xfId="0" applyFont="1" applyFill="1"/>
    <xf numFmtId="0" fontId="78" fillId="0" borderId="0" xfId="0" applyFont="1" applyBorder="1" applyAlignment="1">
      <alignment vertical="center"/>
    </xf>
    <xf numFmtId="0" fontId="76" fillId="0" borderId="0" xfId="0" applyFont="1" applyFill="1" applyBorder="1" applyAlignment="1">
      <alignment horizontal="center" vertical="center"/>
    </xf>
    <xf numFmtId="0" fontId="78" fillId="0" borderId="0" xfId="0" applyFont="1" applyFill="1" applyAlignment="1">
      <alignment vertical="center"/>
    </xf>
    <xf numFmtId="167" fontId="76" fillId="72" borderId="69" xfId="51" applyNumberFormat="1" applyFont="1" applyFill="1" applyBorder="1" applyAlignment="1">
      <alignment horizontal="center" wrapText="1"/>
    </xf>
    <xf numFmtId="0" fontId="83" fillId="0" borderId="43" xfId="0" applyFont="1" applyFill="1" applyBorder="1" applyAlignment="1">
      <alignment horizontal="left"/>
    </xf>
    <xf numFmtId="0" fontId="76" fillId="73" borderId="27" xfId="332" applyFont="1" applyFill="1" applyBorder="1" applyAlignment="1">
      <alignment vertical="top" wrapText="1"/>
    </xf>
    <xf numFmtId="0" fontId="78" fillId="73" borderId="36" xfId="332" applyFont="1" applyFill="1" applyBorder="1" applyAlignment="1">
      <alignment horizontal="center" vertical="top" wrapText="1"/>
    </xf>
    <xf numFmtId="3" fontId="78" fillId="73" borderId="36" xfId="0" applyNumberFormat="1" applyFont="1" applyFill="1" applyBorder="1" applyAlignment="1">
      <alignment horizontal="center" vertical="top" wrapText="1"/>
    </xf>
    <xf numFmtId="167" fontId="78" fillId="73" borderId="36" xfId="51" applyNumberFormat="1" applyFont="1" applyFill="1" applyBorder="1" applyAlignment="1">
      <alignment horizontal="center" vertical="top" wrapText="1"/>
    </xf>
    <xf numFmtId="3" fontId="78" fillId="73" borderId="28" xfId="0" applyNumberFormat="1" applyFont="1" applyFill="1" applyBorder="1" applyAlignment="1">
      <alignment horizontal="center" vertical="top" wrapText="1"/>
    </xf>
    <xf numFmtId="0" fontId="78" fillId="0" borderId="49" xfId="332" applyFont="1" applyFill="1" applyBorder="1" applyAlignment="1">
      <alignment horizontal="justify" vertical="top" wrapText="1"/>
    </xf>
    <xf numFmtId="0" fontId="78" fillId="0" borderId="8" xfId="332" applyFont="1" applyFill="1" applyBorder="1" applyAlignment="1">
      <alignment horizontal="center" vertical="top" wrapText="1"/>
    </xf>
    <xf numFmtId="166" fontId="78" fillId="70" borderId="8" xfId="31" applyNumberFormat="1" applyFont="1" applyFill="1" applyBorder="1" applyAlignment="1">
      <alignment horizontal="center" vertical="top"/>
    </xf>
    <xf numFmtId="167" fontId="78" fillId="70" borderId="8" xfId="51" applyNumberFormat="1" applyFont="1" applyFill="1" applyBorder="1" applyAlignment="1">
      <alignment horizontal="center" vertical="top"/>
    </xf>
    <xf numFmtId="10" fontId="78" fillId="70" borderId="50" xfId="137" applyNumberFormat="1" applyFont="1" applyFill="1" applyBorder="1" applyAlignment="1">
      <alignment horizontal="center"/>
    </xf>
    <xf numFmtId="1" fontId="78" fillId="0" borderId="0" xfId="0" applyNumberFormat="1" applyFont="1" applyFill="1"/>
    <xf numFmtId="166" fontId="78" fillId="0" borderId="8" xfId="31" applyNumberFormat="1" applyFont="1" applyFill="1" applyBorder="1" applyAlignment="1">
      <alignment horizontal="center" vertical="top"/>
    </xf>
    <xf numFmtId="167" fontId="78" fillId="0" borderId="8" xfId="51" applyNumberFormat="1" applyFont="1" applyFill="1" applyBorder="1" applyAlignment="1">
      <alignment horizontal="center" vertical="top"/>
    </xf>
    <xf numFmtId="10" fontId="78" fillId="0" borderId="50" xfId="137" applyNumberFormat="1" applyFont="1" applyFill="1" applyBorder="1" applyAlignment="1">
      <alignment horizontal="center" vertical="top"/>
    </xf>
    <xf numFmtId="0" fontId="78" fillId="0" borderId="49" xfId="0" applyFont="1" applyBorder="1"/>
    <xf numFmtId="0" fontId="76" fillId="73" borderId="49" xfId="332" applyFont="1" applyFill="1" applyBorder="1" applyAlignment="1">
      <alignment vertical="top" wrapText="1"/>
    </xf>
    <xf numFmtId="0" fontId="78" fillId="73" borderId="8" xfId="332" applyFont="1" applyFill="1" applyBorder="1" applyAlignment="1">
      <alignment horizontal="center" vertical="top" wrapText="1"/>
    </xf>
    <xf numFmtId="0" fontId="76" fillId="73" borderId="8" xfId="332" applyFont="1" applyFill="1" applyBorder="1" applyAlignment="1">
      <alignment vertical="top" wrapText="1"/>
    </xf>
    <xf numFmtId="167" fontId="76" fillId="73" borderId="8" xfId="51" applyNumberFormat="1" applyFont="1" applyFill="1" applyBorder="1" applyAlignment="1">
      <alignment vertical="top" wrapText="1"/>
    </xf>
    <xf numFmtId="0" fontId="78" fillId="0" borderId="49" xfId="332" applyFont="1" applyFill="1" applyBorder="1" applyAlignment="1">
      <alignment vertical="top" wrapText="1"/>
    </xf>
    <xf numFmtId="10" fontId="78" fillId="70" borderId="50" xfId="137" applyNumberFormat="1" applyFont="1" applyFill="1" applyBorder="1" applyAlignment="1">
      <alignment horizontal="center" vertical="top"/>
    </xf>
    <xf numFmtId="0" fontId="78" fillId="0" borderId="49" xfId="332" applyFont="1" applyFill="1" applyBorder="1"/>
    <xf numFmtId="0" fontId="78" fillId="70" borderId="49" xfId="332" applyFont="1" applyFill="1" applyBorder="1" applyAlignment="1">
      <alignment horizontal="justify" vertical="top" wrapText="1"/>
    </xf>
    <xf numFmtId="0" fontId="78" fillId="70" borderId="8" xfId="332" applyFont="1" applyFill="1" applyBorder="1" applyAlignment="1">
      <alignment horizontal="center" vertical="top" wrapText="1"/>
    </xf>
    <xf numFmtId="10" fontId="78" fillId="0" borderId="8" xfId="137" applyNumberFormat="1" applyFont="1" applyFill="1" applyBorder="1" applyAlignment="1">
      <alignment horizontal="center" vertical="top"/>
    </xf>
    <xf numFmtId="0" fontId="78" fillId="0" borderId="49" xfId="332" applyFont="1" applyFill="1" applyBorder="1" applyAlignment="1">
      <alignment horizontal="left" vertical="top" wrapText="1"/>
    </xf>
    <xf numFmtId="0" fontId="78" fillId="0" borderId="49" xfId="334" applyFont="1" applyFill="1" applyBorder="1" applyAlignment="1">
      <alignment horizontal="justify" vertical="top" wrapText="1"/>
    </xf>
    <xf numFmtId="166" fontId="78" fillId="70" borderId="49" xfId="31" applyNumberFormat="1" applyFont="1" applyFill="1" applyBorder="1" applyAlignment="1">
      <alignment horizontal="center" vertical="top"/>
    </xf>
    <xf numFmtId="10" fontId="78" fillId="70" borderId="8" xfId="137" applyNumberFormat="1" applyFont="1" applyFill="1" applyBorder="1" applyAlignment="1">
      <alignment horizontal="center" vertical="top"/>
    </xf>
    <xf numFmtId="166" fontId="78" fillId="70" borderId="50" xfId="31" applyNumberFormat="1" applyFont="1" applyFill="1" applyBorder="1" applyAlignment="1">
      <alignment horizontal="center" vertical="top"/>
    </xf>
    <xf numFmtId="0" fontId="76" fillId="73" borderId="49" xfId="0" applyFont="1" applyFill="1" applyBorder="1"/>
    <xf numFmtId="166" fontId="76" fillId="73" borderId="8" xfId="31" applyNumberFormat="1" applyFont="1" applyFill="1" applyBorder="1" applyAlignment="1">
      <alignment horizontal="center" vertical="top"/>
    </xf>
    <xf numFmtId="167" fontId="76" fillId="73" borderId="8" xfId="51" applyNumberFormat="1" applyFont="1" applyFill="1" applyBorder="1" applyAlignment="1">
      <alignment horizontal="center" vertical="top"/>
    </xf>
    <xf numFmtId="166" fontId="76" fillId="73" borderId="50" xfId="31" applyNumberFormat="1" applyFont="1" applyFill="1" applyBorder="1" applyAlignment="1">
      <alignment horizontal="center" vertical="top"/>
    </xf>
    <xf numFmtId="0" fontId="78" fillId="0" borderId="31" xfId="0" applyFont="1" applyBorder="1"/>
    <xf numFmtId="0" fontId="78" fillId="0" borderId="51" xfId="0" applyFont="1" applyFill="1" applyBorder="1" applyAlignment="1">
      <alignment horizontal="center" vertical="top" wrapText="1"/>
    </xf>
    <xf numFmtId="3" fontId="78" fillId="0" borderId="51" xfId="0" applyNumberFormat="1" applyFont="1" applyFill="1" applyBorder="1" applyAlignment="1">
      <alignment horizontal="center" vertical="top" wrapText="1"/>
    </xf>
    <xf numFmtId="167" fontId="78" fillId="0" borderId="51" xfId="51" applyNumberFormat="1" applyFont="1" applyFill="1" applyBorder="1" applyAlignment="1">
      <alignment horizontal="center" vertical="top" wrapText="1"/>
    </xf>
    <xf numFmtId="3" fontId="78" fillId="0" borderId="32" xfId="0" applyNumberFormat="1" applyFont="1" applyFill="1" applyBorder="1" applyAlignment="1">
      <alignment horizontal="center" vertical="top" wrapText="1"/>
    </xf>
    <xf numFmtId="0" fontId="78" fillId="0" borderId="0" xfId="0" applyFont="1" applyFill="1" applyBorder="1" applyAlignment="1">
      <alignment horizontal="center" vertical="top" wrapText="1"/>
    </xf>
    <xf numFmtId="3" fontId="78" fillId="0" borderId="0" xfId="0" applyNumberFormat="1" applyFont="1" applyFill="1" applyBorder="1" applyAlignment="1">
      <alignment horizontal="center" vertical="top" wrapText="1"/>
    </xf>
    <xf numFmtId="167" fontId="78" fillId="0" borderId="0" xfId="51" applyNumberFormat="1" applyFont="1" applyFill="1" applyBorder="1" applyAlignment="1">
      <alignment horizontal="center" vertical="top" wrapText="1"/>
    </xf>
    <xf numFmtId="1" fontId="78" fillId="0" borderId="0" xfId="0" applyNumberFormat="1" applyFont="1" applyFill="1" applyBorder="1"/>
    <xf numFmtId="0" fontId="78" fillId="73" borderId="41" xfId="0" applyFont="1" applyFill="1" applyBorder="1" applyAlignment="1">
      <alignment horizontal="center" vertical="top" wrapText="1"/>
    </xf>
    <xf numFmtId="167" fontId="78" fillId="0" borderId="0" xfId="51" applyNumberFormat="1" applyFont="1" applyFill="1"/>
    <xf numFmtId="1" fontId="78" fillId="0" borderId="0" xfId="0" applyNumberFormat="1" applyFont="1" applyFill="1" applyAlignment="1">
      <alignment horizontal="center"/>
    </xf>
    <xf numFmtId="0" fontId="78" fillId="0" borderId="54" xfId="0" applyFont="1" applyFill="1" applyBorder="1" applyAlignment="1">
      <alignment horizontal="justify" vertical="top" wrapText="1"/>
    </xf>
    <xf numFmtId="0" fontId="78" fillId="0" borderId="21" xfId="0" applyFont="1" applyFill="1" applyBorder="1" applyAlignment="1">
      <alignment horizontal="center" vertical="top" wrapText="1"/>
    </xf>
    <xf numFmtId="166" fontId="78" fillId="0" borderId="60" xfId="31" applyNumberFormat="1" applyFont="1" applyFill="1" applyBorder="1" applyAlignment="1">
      <alignment horizontal="center" vertical="top" wrapText="1"/>
    </xf>
    <xf numFmtId="0" fontId="78" fillId="0" borderId="49" xfId="0" applyFont="1" applyFill="1" applyBorder="1" applyAlignment="1">
      <alignment horizontal="justify" vertical="top" wrapText="1"/>
    </xf>
    <xf numFmtId="0" fontId="78" fillId="0" borderId="8" xfId="0" applyFont="1" applyFill="1" applyBorder="1" applyAlignment="1">
      <alignment horizontal="center" vertical="top" wrapText="1"/>
    </xf>
    <xf numFmtId="166" fontId="78" fillId="0" borderId="50" xfId="31" applyNumberFormat="1" applyFont="1" applyFill="1" applyBorder="1" applyAlignment="1">
      <alignment horizontal="center" vertical="top" wrapText="1"/>
    </xf>
    <xf numFmtId="0" fontId="76" fillId="0" borderId="49" xfId="0" applyFont="1" applyFill="1" applyBorder="1" applyAlignment="1">
      <alignment horizontal="justify" vertical="top" wrapText="1"/>
    </xf>
    <xf numFmtId="0" fontId="76" fillId="0" borderId="8" xfId="0" applyFont="1" applyFill="1" applyBorder="1" applyAlignment="1">
      <alignment horizontal="center" vertical="top" wrapText="1"/>
    </xf>
    <xf numFmtId="0" fontId="76" fillId="0" borderId="8" xfId="0" applyFont="1" applyBorder="1"/>
    <xf numFmtId="0" fontId="76" fillId="0" borderId="0" xfId="0" applyFont="1"/>
    <xf numFmtId="167" fontId="76" fillId="0" borderId="0" xfId="51" applyNumberFormat="1" applyFont="1"/>
    <xf numFmtId="0" fontId="76" fillId="0" borderId="0" xfId="0" applyFont="1" applyAlignment="1">
      <alignment horizontal="center"/>
    </xf>
    <xf numFmtId="10" fontId="78" fillId="0" borderId="50" xfId="137" applyNumberFormat="1" applyFont="1" applyFill="1" applyBorder="1" applyAlignment="1">
      <alignment horizontal="right" vertical="top" wrapText="1"/>
    </xf>
    <xf numFmtId="167" fontId="78" fillId="0" borderId="0" xfId="51" applyNumberFormat="1" applyFont="1" applyFill="1" applyBorder="1"/>
    <xf numFmtId="167" fontId="78" fillId="0" borderId="0" xfId="51" applyNumberFormat="1" applyFont="1" applyFill="1" applyBorder="1" applyAlignment="1">
      <alignment horizontal="center"/>
    </xf>
    <xf numFmtId="0" fontId="78" fillId="0" borderId="31" xfId="0" applyFont="1" applyFill="1" applyBorder="1" applyAlignment="1">
      <alignment horizontal="justify" vertical="top" wrapText="1"/>
    </xf>
    <xf numFmtId="166" fontId="78" fillId="0" borderId="32" xfId="31" applyNumberFormat="1" applyFont="1" applyFill="1" applyBorder="1" applyAlignment="1">
      <alignment horizontal="center" vertical="top" wrapText="1"/>
    </xf>
    <xf numFmtId="0" fontId="78" fillId="0" borderId="0" xfId="0" applyFont="1" applyFill="1" applyAlignment="1">
      <alignment horizontal="center"/>
    </xf>
    <xf numFmtId="0" fontId="76" fillId="0" borderId="0" xfId="0" applyFont="1" applyFill="1"/>
    <xf numFmtId="167" fontId="78" fillId="0" borderId="0" xfId="51" applyNumberFormat="1" applyFont="1" applyAlignment="1">
      <alignment horizontal="center"/>
    </xf>
    <xf numFmtId="167" fontId="78" fillId="0" borderId="0" xfId="51" applyNumberFormat="1" applyFont="1"/>
    <xf numFmtId="0" fontId="78" fillId="72" borderId="8" xfId="0" applyFont="1" applyFill="1" applyBorder="1" applyAlignment="1">
      <alignment wrapText="1"/>
    </xf>
    <xf numFmtId="0" fontId="78" fillId="73" borderId="21" xfId="0" applyFont="1" applyFill="1" applyBorder="1" applyAlignment="1">
      <alignment horizontal="center" wrapText="1"/>
    </xf>
    <xf numFmtId="0" fontId="78" fillId="73" borderId="8" xfId="0" applyFont="1" applyFill="1" applyBorder="1" applyAlignment="1">
      <alignment horizontal="center" wrapText="1"/>
    </xf>
    <xf numFmtId="0" fontId="78" fillId="0" borderId="8" xfId="0" applyFont="1" applyBorder="1" applyAlignment="1">
      <alignment horizontal="center" wrapText="1"/>
    </xf>
    <xf numFmtId="2" fontId="78" fillId="0" borderId="8" xfId="0" applyNumberFormat="1" applyFont="1" applyFill="1" applyBorder="1" applyAlignment="1">
      <alignment horizontal="center" wrapText="1"/>
    </xf>
    <xf numFmtId="178" fontId="78" fillId="0" borderId="8" xfId="0" applyNumberFormat="1" applyFont="1" applyFill="1" applyBorder="1" applyAlignment="1">
      <alignment horizontal="center"/>
    </xf>
    <xf numFmtId="2" fontId="78" fillId="0" borderId="8" xfId="31" applyNumberFormat="1" applyFont="1" applyFill="1" applyBorder="1" applyAlignment="1">
      <alignment horizontal="center" wrapText="1"/>
    </xf>
    <xf numFmtId="178" fontId="78" fillId="0" borderId="8" xfId="31" applyNumberFormat="1" applyFont="1" applyFill="1" applyBorder="1" applyAlignment="1">
      <alignment horizontal="center"/>
    </xf>
    <xf numFmtId="0" fontId="78" fillId="0" borderId="8" xfId="31" applyNumberFormat="1" applyFont="1" applyFill="1" applyBorder="1" applyAlignment="1">
      <alignment horizontal="center" wrapText="1"/>
    </xf>
    <xf numFmtId="178" fontId="78" fillId="0" borderId="8" xfId="31" applyNumberFormat="1" applyFont="1" applyBorder="1" applyAlignment="1">
      <alignment horizontal="center"/>
    </xf>
    <xf numFmtId="0" fontId="77" fillId="0" borderId="0" xfId="358" applyFont="1"/>
    <xf numFmtId="0" fontId="76" fillId="72" borderId="27" xfId="384" applyFont="1" applyFill="1" applyBorder="1"/>
    <xf numFmtId="0" fontId="76" fillId="72" borderId="36" xfId="384" applyFont="1" applyFill="1" applyBorder="1"/>
    <xf numFmtId="0" fontId="76" fillId="72" borderId="49" xfId="358" applyFont="1" applyFill="1" applyBorder="1"/>
    <xf numFmtId="0" fontId="76" fillId="72" borderId="8" xfId="358" applyNumberFormat="1" applyFont="1" applyFill="1" applyBorder="1" applyAlignment="1">
      <alignment horizontal="center" wrapText="1" readingOrder="1"/>
    </xf>
    <xf numFmtId="0" fontId="76" fillId="72" borderId="51" xfId="384" applyFont="1" applyFill="1" applyBorder="1" applyAlignment="1">
      <alignment horizontal="center"/>
    </xf>
    <xf numFmtId="0" fontId="76" fillId="72" borderId="51" xfId="384" applyFont="1" applyFill="1" applyBorder="1" applyAlignment="1">
      <alignment horizontal="center" wrapText="1"/>
    </xf>
    <xf numFmtId="0" fontId="76" fillId="73" borderId="68" xfId="358" applyFont="1" applyFill="1" applyBorder="1" applyAlignment="1"/>
    <xf numFmtId="0" fontId="78" fillId="73" borderId="46" xfId="358" applyFont="1" applyFill="1" applyBorder="1" applyAlignment="1"/>
    <xf numFmtId="0" fontId="76" fillId="0" borderId="41" xfId="358" applyFont="1" applyBorder="1"/>
    <xf numFmtId="0" fontId="83" fillId="0" borderId="19" xfId="358" applyFont="1" applyBorder="1"/>
    <xf numFmtId="166" fontId="78" fillId="39" borderId="19" xfId="31" applyNumberFormat="1" applyFont="1" applyFill="1" applyBorder="1"/>
    <xf numFmtId="166" fontId="78" fillId="39" borderId="42" xfId="31" applyNumberFormat="1" applyFont="1" applyFill="1" applyBorder="1"/>
    <xf numFmtId="0" fontId="76" fillId="0" borderId="54" xfId="358" applyFont="1" applyBorder="1"/>
    <xf numFmtId="0" fontId="76" fillId="0" borderId="21" xfId="358" applyFont="1" applyBorder="1" applyAlignment="1">
      <alignment horizontal="center"/>
    </xf>
    <xf numFmtId="166" fontId="78" fillId="39" borderId="21" xfId="31" applyNumberFormat="1" applyFont="1" applyFill="1" applyBorder="1"/>
    <xf numFmtId="43" fontId="78" fillId="0" borderId="21" xfId="31" applyNumberFormat="1" applyFont="1" applyFill="1" applyBorder="1"/>
    <xf numFmtId="167" fontId="78" fillId="0" borderId="21" xfId="51" applyNumberFormat="1" applyFont="1" applyFill="1" applyBorder="1" applyAlignment="1">
      <alignment vertical="top" wrapText="1"/>
    </xf>
    <xf numFmtId="0" fontId="76" fillId="0" borderId="49" xfId="358" applyFont="1" applyBorder="1"/>
    <xf numFmtId="0" fontId="76" fillId="0" borderId="8" xfId="358" applyFont="1" applyBorder="1" applyAlignment="1">
      <alignment horizontal="center"/>
    </xf>
    <xf numFmtId="43" fontId="78" fillId="0" borderId="8" xfId="31" applyFont="1" applyFill="1" applyBorder="1"/>
    <xf numFmtId="0" fontId="76" fillId="0" borderId="68" xfId="358" applyFont="1" applyBorder="1"/>
    <xf numFmtId="0" fontId="76" fillId="0" borderId="46" xfId="358" applyFont="1" applyBorder="1" applyAlignment="1">
      <alignment horizontal="center"/>
    </xf>
    <xf numFmtId="43" fontId="78" fillId="0" borderId="46" xfId="31" applyFont="1" applyFill="1" applyBorder="1"/>
    <xf numFmtId="0" fontId="76" fillId="0" borderId="19" xfId="358" applyFont="1" applyBorder="1" applyAlignment="1">
      <alignment horizontal="center"/>
    </xf>
    <xf numFmtId="43" fontId="78" fillId="0" borderId="21" xfId="31" applyFont="1" applyFill="1" applyBorder="1"/>
    <xf numFmtId="0" fontId="78" fillId="73" borderId="46" xfId="358" applyFont="1" applyFill="1" applyBorder="1" applyAlignment="1">
      <alignment horizontal="center"/>
    </xf>
    <xf numFmtId="43" fontId="78" fillId="73" borderId="46" xfId="31" applyFont="1" applyFill="1" applyBorder="1" applyAlignment="1"/>
    <xf numFmtId="43" fontId="78" fillId="39" borderId="19" xfId="31" applyFont="1" applyFill="1" applyBorder="1"/>
    <xf numFmtId="166" fontId="78" fillId="0" borderId="21" xfId="31" applyNumberFormat="1" applyFont="1" applyBorder="1"/>
    <xf numFmtId="166" fontId="78" fillId="0" borderId="8" xfId="31" applyNumberFormat="1" applyFont="1" applyBorder="1"/>
    <xf numFmtId="166" fontId="78" fillId="0" borderId="46" xfId="31" applyNumberFormat="1" applyFont="1" applyBorder="1"/>
    <xf numFmtId="43" fontId="78" fillId="0" borderId="19" xfId="31" applyFont="1" applyFill="1" applyBorder="1"/>
    <xf numFmtId="43" fontId="78" fillId="0" borderId="19" xfId="31" applyFont="1" applyFill="1" applyBorder="1" applyAlignment="1">
      <alignment vertical="top" wrapText="1"/>
    </xf>
    <xf numFmtId="167" fontId="78" fillId="0" borderId="42" xfId="51" applyNumberFormat="1" applyFont="1" applyFill="1" applyBorder="1" applyAlignment="1">
      <alignment vertical="top" wrapText="1"/>
    </xf>
    <xf numFmtId="43" fontId="78" fillId="0" borderId="21" xfId="31" applyFont="1" applyFill="1" applyBorder="1" applyAlignment="1">
      <alignment vertical="top" wrapText="1"/>
    </xf>
    <xf numFmtId="166" fontId="78" fillId="39" borderId="8" xfId="31" applyNumberFormat="1" applyFont="1" applyFill="1" applyBorder="1"/>
    <xf numFmtId="43" fontId="78" fillId="0" borderId="8" xfId="31" applyFont="1" applyFill="1" applyBorder="1" applyAlignment="1">
      <alignment vertical="top" wrapText="1"/>
    </xf>
    <xf numFmtId="166" fontId="78" fillId="39" borderId="46" xfId="31" applyNumberFormat="1" applyFont="1" applyFill="1" applyBorder="1"/>
    <xf numFmtId="43" fontId="78" fillId="0" borderId="46" xfId="31" applyFont="1" applyFill="1" applyBorder="1" applyAlignment="1">
      <alignment vertical="top" wrapText="1"/>
    </xf>
    <xf numFmtId="43" fontId="78" fillId="0" borderId="21" xfId="31" applyFont="1" applyFill="1" applyBorder="1" applyAlignment="1">
      <alignment horizontal="center" vertical="center"/>
    </xf>
    <xf numFmtId="43" fontId="78" fillId="0" borderId="21" xfId="31" applyFont="1" applyFill="1" applyBorder="1" applyAlignment="1">
      <alignment vertical="center" wrapText="1"/>
    </xf>
    <xf numFmtId="0" fontId="78" fillId="0" borderId="68" xfId="358" applyFont="1" applyFill="1" applyBorder="1" applyAlignment="1">
      <alignment horizontal="left"/>
    </xf>
    <xf numFmtId="0" fontId="78" fillId="0" borderId="46" xfId="358" applyFont="1" applyFill="1" applyBorder="1" applyAlignment="1">
      <alignment horizontal="left"/>
    </xf>
    <xf numFmtId="166" fontId="78" fillId="0" borderId="46" xfId="31" applyNumberFormat="1" applyFont="1" applyFill="1" applyBorder="1" applyAlignment="1"/>
    <xf numFmtId="166" fontId="78" fillId="0" borderId="46" xfId="31" applyNumberFormat="1" applyFont="1" applyFill="1" applyBorder="1"/>
    <xf numFmtId="0" fontId="78" fillId="0" borderId="46" xfId="384" applyFont="1" applyFill="1" applyBorder="1"/>
    <xf numFmtId="0" fontId="76" fillId="0" borderId="41" xfId="358" applyFont="1" applyFill="1" applyBorder="1"/>
    <xf numFmtId="0" fontId="76" fillId="0" borderId="19" xfId="358" applyFont="1" applyFill="1" applyBorder="1" applyAlignment="1">
      <alignment horizontal="left"/>
    </xf>
    <xf numFmtId="166" fontId="76" fillId="0" borderId="19" xfId="31" applyNumberFormat="1" applyFont="1" applyFill="1" applyBorder="1" applyAlignment="1"/>
    <xf numFmtId="43" fontId="76" fillId="0" borderId="19" xfId="31" applyFont="1" applyFill="1" applyBorder="1" applyAlignment="1"/>
    <xf numFmtId="167" fontId="76" fillId="0" borderId="42" xfId="51" applyNumberFormat="1" applyFont="1" applyFill="1" applyBorder="1" applyAlignment="1"/>
    <xf numFmtId="0" fontId="76" fillId="0" borderId="0" xfId="358" applyFont="1" applyFill="1" applyBorder="1"/>
    <xf numFmtId="0" fontId="76" fillId="0" borderId="0" xfId="358" applyFont="1" applyFill="1" applyBorder="1" applyAlignment="1">
      <alignment horizontal="left"/>
    </xf>
    <xf numFmtId="166" fontId="76" fillId="0" borderId="0" xfId="31" applyNumberFormat="1" applyFont="1" applyFill="1" applyBorder="1" applyAlignment="1"/>
    <xf numFmtId="43" fontId="76" fillId="0" borderId="0" xfId="31" applyFont="1" applyFill="1" applyBorder="1" applyAlignment="1"/>
    <xf numFmtId="167" fontId="76" fillId="0" borderId="0" xfId="51" applyNumberFormat="1" applyFont="1" applyFill="1" applyBorder="1" applyAlignment="1"/>
    <xf numFmtId="0" fontId="78" fillId="0" borderId="0" xfId="358" applyFont="1" applyFill="1" applyBorder="1"/>
    <xf numFmtId="166" fontId="78" fillId="0" borderId="0" xfId="31" applyNumberFormat="1" applyFont="1" applyFill="1" applyBorder="1" applyAlignment="1"/>
    <xf numFmtId="0" fontId="78" fillId="0" borderId="0" xfId="358" applyFont="1" applyFill="1"/>
    <xf numFmtId="0" fontId="76" fillId="72" borderId="49" xfId="358" applyNumberFormat="1" applyFont="1" applyFill="1" applyBorder="1" applyAlignment="1">
      <alignment horizontal="center" wrapText="1" readingOrder="1"/>
    </xf>
    <xf numFmtId="0" fontId="76" fillId="72" borderId="50" xfId="358" applyNumberFormat="1" applyFont="1" applyFill="1" applyBorder="1" applyAlignment="1">
      <alignment horizontal="center" wrapText="1" readingOrder="1"/>
    </xf>
    <xf numFmtId="0" fontId="76" fillId="0" borderId="49" xfId="358" applyFont="1" applyFill="1" applyBorder="1" applyAlignment="1">
      <alignment horizontal="left"/>
    </xf>
    <xf numFmtId="166" fontId="78" fillId="0" borderId="8" xfId="31" applyNumberFormat="1" applyFont="1" applyFill="1" applyBorder="1" applyAlignment="1"/>
    <xf numFmtId="166" fontId="78" fillId="54" borderId="8" xfId="31" applyNumberFormat="1" applyFont="1" applyFill="1" applyBorder="1" applyAlignment="1">
      <alignment horizontal="center" vertical="top" wrapText="1"/>
    </xf>
    <xf numFmtId="166" fontId="87" fillId="23" borderId="8" xfId="31" applyNumberFormat="1" applyFont="1" applyFill="1" applyBorder="1" applyAlignment="1">
      <alignment vertical="top" wrapText="1"/>
    </xf>
    <xf numFmtId="10" fontId="78" fillId="23" borderId="50" xfId="331" applyNumberFormat="1" applyFont="1" applyFill="1" applyBorder="1" applyAlignment="1">
      <alignment horizontal="center" vertical="top" wrapText="1"/>
    </xf>
    <xf numFmtId="166" fontId="87" fillId="23" borderId="8" xfId="31" applyNumberFormat="1" applyFont="1" applyFill="1" applyBorder="1" applyAlignment="1"/>
    <xf numFmtId="166" fontId="78" fillId="0" borderId="8" xfId="31" applyNumberFormat="1" applyFont="1" applyFill="1" applyBorder="1"/>
    <xf numFmtId="166" fontId="87" fillId="50" borderId="8" xfId="31" applyNumberFormat="1" applyFont="1" applyFill="1" applyBorder="1" applyAlignment="1">
      <alignment vertical="top" wrapText="1"/>
    </xf>
    <xf numFmtId="10" fontId="78" fillId="50" borderId="50" xfId="331" applyNumberFormat="1" applyFont="1" applyFill="1" applyBorder="1" applyAlignment="1">
      <alignment horizontal="center" vertical="top" wrapText="1"/>
    </xf>
    <xf numFmtId="166" fontId="78" fillId="50" borderId="8" xfId="31" applyNumberFormat="1" applyFont="1" applyFill="1" applyBorder="1" applyAlignment="1">
      <alignment vertical="top" wrapText="1"/>
    </xf>
    <xf numFmtId="166" fontId="78" fillId="0" borderId="8" xfId="31" applyNumberFormat="1" applyFont="1" applyFill="1" applyBorder="1" applyAlignment="1">
      <alignment vertical="top" wrapText="1"/>
    </xf>
    <xf numFmtId="10" fontId="78" fillId="0" borderId="50" xfId="331" applyNumberFormat="1" applyFont="1" applyFill="1" applyBorder="1" applyAlignment="1">
      <alignment horizontal="center" vertical="top" wrapText="1"/>
    </xf>
    <xf numFmtId="0" fontId="79" fillId="0" borderId="31" xfId="358" applyFont="1" applyFill="1" applyBorder="1"/>
    <xf numFmtId="166" fontId="76" fillId="0" borderId="51" xfId="31" applyNumberFormat="1" applyFont="1" applyFill="1" applyBorder="1" applyAlignment="1"/>
    <xf numFmtId="166" fontId="76" fillId="50" borderId="51" xfId="31" applyNumberFormat="1" applyFont="1" applyFill="1" applyBorder="1" applyAlignment="1">
      <alignment vertical="top" wrapText="1"/>
    </xf>
    <xf numFmtId="9" fontId="76" fillId="50" borderId="32" xfId="331" applyNumberFormat="1" applyFont="1" applyFill="1" applyBorder="1" applyAlignment="1">
      <alignment vertical="top" wrapText="1"/>
    </xf>
    <xf numFmtId="166" fontId="78" fillId="39" borderId="0" xfId="31" applyNumberFormat="1" applyFont="1" applyFill="1" applyBorder="1"/>
    <xf numFmtId="166" fontId="78" fillId="0" borderId="0" xfId="31" applyNumberFormat="1" applyFont="1" applyFill="1" applyBorder="1" applyAlignment="1">
      <alignment vertical="top" wrapText="1"/>
    </xf>
    <xf numFmtId="9" fontId="78" fillId="0" borderId="0" xfId="331" applyNumberFormat="1" applyFont="1" applyFill="1" applyBorder="1" applyAlignment="1">
      <alignment vertical="top" wrapText="1"/>
    </xf>
    <xf numFmtId="0" fontId="78" fillId="0" borderId="0" xfId="358" applyFont="1" applyFill="1" applyBorder="1" applyAlignment="1">
      <alignment wrapText="1"/>
    </xf>
    <xf numFmtId="0" fontId="77" fillId="0" borderId="0" xfId="358" applyFont="1" applyAlignment="1">
      <alignment wrapText="1"/>
    </xf>
    <xf numFmtId="0" fontId="76" fillId="72" borderId="46" xfId="358" applyFont="1" applyFill="1" applyBorder="1" applyAlignment="1">
      <alignment horizontal="center" wrapText="1"/>
    </xf>
    <xf numFmtId="0" fontId="76" fillId="0" borderId="8" xfId="358" applyFont="1" applyFill="1" applyBorder="1" applyAlignment="1">
      <alignment horizontal="left"/>
    </xf>
    <xf numFmtId="0" fontId="78" fillId="0" borderId="8" xfId="358" applyFont="1" applyFill="1" applyBorder="1" applyAlignment="1">
      <alignment horizontal="center"/>
    </xf>
    <xf numFmtId="3" fontId="77" fillId="0" borderId="8" xfId="387" applyNumberFormat="1" applyFont="1" applyBorder="1" applyAlignment="1">
      <alignment vertical="center"/>
    </xf>
    <xf numFmtId="0" fontId="77" fillId="0" borderId="8" xfId="387" applyFont="1" applyBorder="1" applyAlignment="1">
      <alignment vertical="center"/>
    </xf>
    <xf numFmtId="0" fontId="78" fillId="0" borderId="8" xfId="387" applyFont="1" applyBorder="1" applyAlignment="1">
      <alignment horizontal="center" vertical="center"/>
    </xf>
    <xf numFmtId="0" fontId="76" fillId="73" borderId="8" xfId="0" applyFont="1" applyFill="1" applyBorder="1" applyAlignment="1">
      <alignment horizontal="center" vertical="center" wrapText="1"/>
    </xf>
    <xf numFmtId="0" fontId="78" fillId="0" borderId="0" xfId="0" applyFont="1" applyAlignment="1">
      <alignment horizontal="left" wrapText="1"/>
    </xf>
    <xf numFmtId="0" fontId="78" fillId="0" borderId="0" xfId="0" applyFont="1" applyAlignment="1">
      <alignment wrapText="1"/>
    </xf>
    <xf numFmtId="0" fontId="78" fillId="0" borderId="0" xfId="0" applyFont="1" applyAlignment="1">
      <alignment vertical="center"/>
    </xf>
    <xf numFmtId="166" fontId="76" fillId="72" borderId="8" xfId="31" applyNumberFormat="1" applyFont="1" applyFill="1" applyBorder="1" applyAlignment="1">
      <alignment horizontal="centerContinuous" wrapText="1"/>
    </xf>
    <xf numFmtId="167" fontId="76" fillId="72" borderId="8" xfId="51" applyNumberFormat="1" applyFont="1" applyFill="1" applyBorder="1" applyAlignment="1">
      <alignment horizontal="centerContinuous" wrapText="1"/>
    </xf>
    <xf numFmtId="166" fontId="78" fillId="72" borderId="8" xfId="31" applyNumberFormat="1" applyFont="1" applyFill="1" applyBorder="1" applyAlignment="1">
      <alignment horizontal="center" wrapText="1"/>
    </xf>
    <xf numFmtId="167" fontId="78" fillId="72" borderId="8" xfId="51" applyNumberFormat="1" applyFont="1" applyFill="1" applyBorder="1" applyAlignment="1">
      <alignment horizontal="center" wrapText="1"/>
    </xf>
    <xf numFmtId="0" fontId="78" fillId="49" borderId="8" xfId="0" applyFont="1" applyFill="1" applyBorder="1" applyAlignment="1">
      <alignment wrapText="1"/>
    </xf>
    <xf numFmtId="0" fontId="78" fillId="49" borderId="8" xfId="0" applyFont="1" applyFill="1" applyBorder="1" applyAlignment="1">
      <alignment horizontal="center" vertical="top" wrapText="1"/>
    </xf>
    <xf numFmtId="166" fontId="76" fillId="49" borderId="8" xfId="31" applyNumberFormat="1" applyFont="1" applyFill="1" applyBorder="1" applyAlignment="1">
      <alignment horizontal="center" wrapText="1"/>
    </xf>
    <xf numFmtId="167" fontId="76" fillId="49" borderId="8" xfId="51" applyNumberFormat="1" applyFont="1" applyFill="1" applyBorder="1" applyAlignment="1">
      <alignment horizontal="center" wrapText="1"/>
    </xf>
    <xf numFmtId="166" fontId="78" fillId="49" borderId="8" xfId="31" applyNumberFormat="1" applyFont="1" applyFill="1" applyBorder="1" applyAlignment="1">
      <alignment horizontal="justify" wrapText="1"/>
    </xf>
    <xf numFmtId="167" fontId="78" fillId="49" borderId="8" xfId="51" applyNumberFormat="1" applyFont="1" applyFill="1" applyBorder="1" applyAlignment="1">
      <alignment horizontal="justify" wrapText="1"/>
    </xf>
    <xf numFmtId="44" fontId="78" fillId="49" borderId="8" xfId="51" applyFont="1" applyFill="1" applyBorder="1" applyAlignment="1">
      <alignment horizontal="justify" wrapText="1"/>
    </xf>
    <xf numFmtId="0" fontId="78" fillId="49" borderId="0" xfId="0" applyFont="1" applyFill="1"/>
    <xf numFmtId="0" fontId="79" fillId="73" borderId="57" xfId="332" applyFont="1" applyFill="1" applyBorder="1" applyAlignment="1">
      <alignment vertical="top" wrapText="1"/>
    </xf>
    <xf numFmtId="0" fontId="77" fillId="73" borderId="44" xfId="332" applyFont="1" applyFill="1" applyBorder="1" applyAlignment="1">
      <alignment horizontal="center" vertical="top" wrapText="1"/>
    </xf>
    <xf numFmtId="3" fontId="77" fillId="73" borderId="5" xfId="0" applyNumberFormat="1" applyFont="1" applyFill="1" applyBorder="1" applyAlignment="1">
      <alignment horizontal="center" vertical="top" wrapText="1"/>
    </xf>
    <xf numFmtId="174" fontId="77" fillId="73" borderId="5" xfId="137" applyNumberFormat="1" applyFont="1" applyFill="1" applyBorder="1" applyAlignment="1">
      <alignment horizontal="center" vertical="top" wrapText="1"/>
    </xf>
    <xf numFmtId="166" fontId="77" fillId="73" borderId="5" xfId="31" applyNumberFormat="1" applyFont="1" applyFill="1" applyBorder="1" applyAlignment="1">
      <alignment horizontal="center" vertical="top" wrapText="1"/>
    </xf>
    <xf numFmtId="3" fontId="77" fillId="73" borderId="53" xfId="0" applyNumberFormat="1" applyFont="1" applyFill="1" applyBorder="1" applyAlignment="1">
      <alignment horizontal="center" vertical="top" wrapText="1"/>
    </xf>
    <xf numFmtId="0" fontId="77" fillId="0" borderId="57" xfId="332" applyFont="1" applyFill="1" applyBorder="1" applyAlignment="1">
      <alignment horizontal="justify" vertical="top" wrapText="1"/>
    </xf>
    <xf numFmtId="0" fontId="77" fillId="0" borderId="21" xfId="332" applyFont="1" applyFill="1" applyBorder="1" applyAlignment="1">
      <alignment horizontal="center" vertical="top" wrapText="1"/>
    </xf>
    <xf numFmtId="3" fontId="77" fillId="50" borderId="8" xfId="0" applyNumberFormat="1" applyFont="1" applyFill="1" applyBorder="1" applyAlignment="1">
      <alignment horizontal="center" vertical="top"/>
    </xf>
    <xf numFmtId="174" fontId="77" fillId="50" borderId="8" xfId="137" applyNumberFormat="1" applyFont="1" applyFill="1" applyBorder="1" applyAlignment="1">
      <alignment horizontal="center" vertical="top"/>
    </xf>
    <xf numFmtId="9" fontId="77" fillId="50" borderId="8" xfId="137" applyFont="1" applyFill="1" applyBorder="1" applyAlignment="1">
      <alignment horizontal="center" vertical="top"/>
    </xf>
    <xf numFmtId="166" fontId="77" fillId="50" borderId="8" xfId="31" applyNumberFormat="1" applyFont="1" applyFill="1" applyBorder="1" applyAlignment="1">
      <alignment horizontal="center" vertical="top"/>
    </xf>
    <xf numFmtId="0" fontId="77" fillId="0" borderId="8" xfId="332" applyFont="1" applyFill="1" applyBorder="1" applyAlignment="1">
      <alignment horizontal="center" vertical="top" wrapText="1"/>
    </xf>
    <xf numFmtId="3" fontId="77" fillId="0" borderId="8" xfId="0" applyNumberFormat="1" applyFont="1" applyFill="1" applyBorder="1" applyAlignment="1">
      <alignment horizontal="center" vertical="top"/>
    </xf>
    <xf numFmtId="174" fontId="77" fillId="0" borderId="8" xfId="137" applyNumberFormat="1" applyFont="1" applyFill="1" applyBorder="1" applyAlignment="1">
      <alignment horizontal="center" vertical="top"/>
    </xf>
    <xf numFmtId="166" fontId="77" fillId="0" borderId="8" xfId="31" applyNumberFormat="1" applyFont="1" applyFill="1" applyBorder="1" applyAlignment="1">
      <alignment horizontal="center" vertical="top"/>
    </xf>
    <xf numFmtId="44" fontId="77" fillId="0" borderId="8" xfId="51" applyFont="1" applyFill="1" applyBorder="1" applyAlignment="1">
      <alignment horizontal="center" vertical="top"/>
    </xf>
    <xf numFmtId="0" fontId="77" fillId="0" borderId="49" xfId="332" applyFont="1" applyFill="1" applyBorder="1" applyAlignment="1">
      <alignment horizontal="justify" vertical="top" wrapText="1"/>
    </xf>
    <xf numFmtId="166" fontId="78" fillId="0" borderId="0" xfId="0" applyNumberFormat="1" applyFont="1"/>
    <xf numFmtId="0" fontId="77" fillId="0" borderId="57" xfId="332" applyFont="1" applyFill="1" applyBorder="1" applyAlignment="1">
      <alignment vertical="top" wrapText="1"/>
    </xf>
    <xf numFmtId="0" fontId="77" fillId="0" borderId="38" xfId="332" applyFont="1" applyFill="1" applyBorder="1" applyAlignment="1">
      <alignment horizontal="justify" vertical="top" wrapText="1"/>
    </xf>
    <xf numFmtId="44" fontId="77" fillId="50" borderId="8" xfId="51" applyFont="1" applyFill="1" applyBorder="1" applyAlignment="1">
      <alignment horizontal="center" vertical="top"/>
    </xf>
    <xf numFmtId="0" fontId="77" fillId="0" borderId="49" xfId="332" applyFont="1" applyFill="1" applyBorder="1"/>
    <xf numFmtId="0" fontId="77" fillId="0" borderId="8" xfId="332" applyFont="1" applyFill="1" applyBorder="1" applyAlignment="1">
      <alignment horizontal="left" vertical="top" wrapText="1"/>
    </xf>
    <xf numFmtId="43" fontId="77" fillId="0" borderId="8" xfId="31" applyNumberFormat="1" applyFont="1" applyFill="1" applyBorder="1" applyAlignment="1">
      <alignment horizontal="center" vertical="top"/>
    </xf>
    <xf numFmtId="0" fontId="77" fillId="0" borderId="57" xfId="334" applyFont="1" applyFill="1" applyBorder="1" applyAlignment="1">
      <alignment horizontal="justify" vertical="top" wrapText="1"/>
    </xf>
    <xf numFmtId="3" fontId="77" fillId="0" borderId="8" xfId="0" applyNumberFormat="1" applyFont="1" applyFill="1" applyBorder="1" applyAlignment="1">
      <alignment horizontal="center" vertical="top" wrapText="1"/>
    </xf>
    <xf numFmtId="3" fontId="77" fillId="50" borderId="8" xfId="0" applyNumberFormat="1" applyFont="1" applyFill="1" applyBorder="1" applyAlignment="1">
      <alignment horizontal="center" vertical="top" wrapText="1"/>
    </xf>
    <xf numFmtId="166" fontId="77" fillId="0" borderId="8" xfId="31" applyNumberFormat="1" applyFont="1" applyFill="1" applyBorder="1" applyAlignment="1">
      <alignment horizontal="center" vertical="top" wrapText="1"/>
    </xf>
    <xf numFmtId="3" fontId="78" fillId="0" borderId="8" xfId="0" applyNumberFormat="1" applyFont="1" applyFill="1" applyBorder="1" applyAlignment="1">
      <alignment horizontal="center" vertical="top" wrapText="1"/>
    </xf>
    <xf numFmtId="166" fontId="78" fillId="0" borderId="8" xfId="31" applyNumberFormat="1" applyFont="1" applyFill="1" applyBorder="1" applyAlignment="1">
      <alignment horizontal="center" vertical="top" wrapText="1"/>
    </xf>
    <xf numFmtId="44" fontId="78" fillId="0" borderId="8" xfId="51" applyFont="1" applyFill="1" applyBorder="1" applyAlignment="1">
      <alignment horizontal="center" vertical="top" wrapText="1"/>
    </xf>
    <xf numFmtId="3" fontId="78" fillId="73" borderId="5" xfId="0" applyNumberFormat="1" applyFont="1" applyFill="1" applyBorder="1" applyAlignment="1">
      <alignment horizontal="center" vertical="top" wrapText="1"/>
    </xf>
    <xf numFmtId="3" fontId="78" fillId="73" borderId="53" xfId="0" applyNumberFormat="1" applyFont="1" applyFill="1" applyBorder="1" applyAlignment="1">
      <alignment horizontal="center" vertical="top" wrapText="1"/>
    </xf>
    <xf numFmtId="3" fontId="78" fillId="50" borderId="8" xfId="0" applyNumberFormat="1" applyFont="1" applyFill="1" applyBorder="1" applyAlignment="1">
      <alignment horizontal="center" vertical="top" wrapText="1"/>
    </xf>
    <xf numFmtId="174" fontId="78" fillId="50" borderId="8" xfId="137" applyNumberFormat="1" applyFont="1" applyFill="1" applyBorder="1" applyAlignment="1">
      <alignment horizontal="center" vertical="top"/>
    </xf>
    <xf numFmtId="3" fontId="78" fillId="50" borderId="8" xfId="0" applyNumberFormat="1" applyFont="1" applyFill="1" applyBorder="1" applyAlignment="1">
      <alignment horizontal="center" vertical="top"/>
    </xf>
    <xf numFmtId="9" fontId="78" fillId="50" borderId="8" xfId="137" applyFont="1" applyFill="1" applyBorder="1" applyAlignment="1">
      <alignment horizontal="center" vertical="top"/>
    </xf>
    <xf numFmtId="166" fontId="78" fillId="50" borderId="8" xfId="31" applyNumberFormat="1" applyFont="1" applyFill="1" applyBorder="1" applyAlignment="1">
      <alignment horizontal="center" vertical="top"/>
    </xf>
    <xf numFmtId="44" fontId="78" fillId="0" borderId="8" xfId="51" applyFont="1" applyFill="1" applyBorder="1" applyAlignment="1">
      <alignment horizontal="center" vertical="top"/>
    </xf>
    <xf numFmtId="0" fontId="78" fillId="0" borderId="8" xfId="0" applyFont="1" applyFill="1" applyBorder="1" applyAlignment="1">
      <alignment horizontal="justify" vertical="top" wrapText="1"/>
    </xf>
    <xf numFmtId="37" fontId="88" fillId="0" borderId="0" xfId="321" applyFont="1"/>
    <xf numFmtId="166" fontId="78" fillId="0" borderId="0" xfId="31" applyNumberFormat="1" applyFont="1"/>
    <xf numFmtId="44" fontId="78" fillId="0" borderId="0" xfId="51" applyFont="1"/>
    <xf numFmtId="167" fontId="78" fillId="0" borderId="0" xfId="0" applyNumberFormat="1" applyFont="1" applyFill="1"/>
    <xf numFmtId="3" fontId="78" fillId="0" borderId="0" xfId="0" applyNumberFormat="1" applyFont="1" applyFill="1"/>
    <xf numFmtId="0" fontId="78" fillId="0" borderId="0" xfId="0" applyFont="1" applyAlignment="1"/>
    <xf numFmtId="0" fontId="76" fillId="0" borderId="0" xfId="0" applyFont="1" applyBorder="1" applyAlignment="1">
      <alignment vertical="center" wrapText="1"/>
    </xf>
    <xf numFmtId="0" fontId="76" fillId="72" borderId="27" xfId="0" applyFont="1" applyFill="1" applyBorder="1" applyAlignment="1">
      <alignment horizontal="justify" wrapText="1"/>
    </xf>
    <xf numFmtId="0" fontId="76" fillId="72" borderId="36" xfId="0" applyFont="1" applyFill="1" applyBorder="1" applyAlignment="1">
      <alignment horizontal="center" wrapText="1"/>
    </xf>
    <xf numFmtId="0" fontId="76" fillId="72" borderId="28" xfId="0" applyFont="1" applyFill="1" applyBorder="1" applyAlignment="1">
      <alignment horizontal="center" wrapText="1"/>
    </xf>
    <xf numFmtId="0" fontId="77" fillId="73" borderId="50" xfId="0" applyFont="1" applyFill="1" applyBorder="1"/>
    <xf numFmtId="0" fontId="77" fillId="0" borderId="49" xfId="0" applyFont="1" applyBorder="1"/>
    <xf numFmtId="167" fontId="78" fillId="0" borderId="8" xfId="51" applyNumberFormat="1" applyFont="1" applyFill="1" applyBorder="1"/>
    <xf numFmtId="167" fontId="78" fillId="49" borderId="8" xfId="51" applyNumberFormat="1" applyFont="1" applyFill="1" applyBorder="1"/>
    <xf numFmtId="167" fontId="78" fillId="49" borderId="50" xfId="51" applyNumberFormat="1" applyFont="1" applyFill="1" applyBorder="1"/>
    <xf numFmtId="0" fontId="77" fillId="49" borderId="49" xfId="0" applyFont="1" applyFill="1" applyBorder="1"/>
    <xf numFmtId="0" fontId="79" fillId="0" borderId="68" xfId="0" applyFont="1" applyBorder="1"/>
    <xf numFmtId="167" fontId="76" fillId="49" borderId="8" xfId="51" applyNumberFormat="1" applyFont="1" applyFill="1" applyBorder="1"/>
    <xf numFmtId="167" fontId="76" fillId="49" borderId="50" xfId="51" applyNumberFormat="1" applyFont="1" applyFill="1" applyBorder="1"/>
    <xf numFmtId="0" fontId="77" fillId="70" borderId="57" xfId="0" applyFont="1" applyFill="1" applyBorder="1"/>
    <xf numFmtId="0" fontId="77" fillId="70" borderId="50" xfId="0" applyFont="1" applyFill="1" applyBorder="1"/>
    <xf numFmtId="0" fontId="77" fillId="0" borderId="54" xfId="0" applyFont="1" applyBorder="1"/>
    <xf numFmtId="0" fontId="77" fillId="0" borderId="49" xfId="0" applyFont="1" applyBorder="1" applyAlignment="1">
      <alignment wrapText="1"/>
    </xf>
    <xf numFmtId="0" fontId="77" fillId="0" borderId="90" xfId="0" applyFont="1" applyBorder="1"/>
    <xf numFmtId="0" fontId="79" fillId="0" borderId="39" xfId="0" applyFont="1" applyBorder="1"/>
    <xf numFmtId="167" fontId="76" fillId="49" borderId="51" xfId="51" applyNumberFormat="1" applyFont="1" applyFill="1" applyBorder="1"/>
    <xf numFmtId="167" fontId="76" fillId="49" borderId="32" xfId="51" applyNumberFormat="1" applyFont="1" applyFill="1" applyBorder="1"/>
    <xf numFmtId="0" fontId="77" fillId="0" borderId="0" xfId="0" applyFont="1" applyAlignment="1">
      <alignment vertical="center" wrapText="1"/>
    </xf>
    <xf numFmtId="0" fontId="76" fillId="0" borderId="0" xfId="0" applyFont="1" applyAlignment="1">
      <alignment horizontal="center" vertical="center"/>
    </xf>
    <xf numFmtId="0" fontId="76" fillId="72" borderId="55" xfId="0" applyFont="1" applyFill="1" applyBorder="1" applyAlignment="1">
      <alignment horizontal="center" vertical="center" wrapText="1"/>
    </xf>
    <xf numFmtId="0" fontId="76" fillId="72" borderId="96" xfId="0" applyFont="1" applyFill="1" applyBorder="1" applyAlignment="1">
      <alignment horizontal="center" vertical="center" wrapText="1"/>
    </xf>
    <xf numFmtId="0" fontId="76" fillId="72" borderId="56" xfId="0" applyFont="1" applyFill="1" applyBorder="1" applyAlignment="1">
      <alignment horizontal="center" vertical="center" wrapText="1"/>
    </xf>
    <xf numFmtId="44" fontId="76" fillId="72" borderId="62" xfId="51" applyFont="1" applyFill="1" applyBorder="1" applyAlignment="1">
      <alignment horizontal="center" vertical="center" wrapText="1"/>
    </xf>
    <xf numFmtId="0" fontId="78" fillId="0" borderId="0" xfId="0" applyFont="1" applyBorder="1"/>
    <xf numFmtId="0" fontId="79" fillId="73" borderId="27" xfId="332" applyFont="1" applyFill="1" applyBorder="1" applyAlignment="1">
      <alignment vertical="top" wrapText="1"/>
    </xf>
    <xf numFmtId="0" fontId="77" fillId="73" borderId="36" xfId="332" applyFont="1" applyFill="1" applyBorder="1" applyAlignment="1">
      <alignment horizontal="center" vertical="top" wrapText="1"/>
    </xf>
    <xf numFmtId="43" fontId="76" fillId="73" borderId="36" xfId="31" applyFont="1" applyFill="1" applyBorder="1" applyAlignment="1">
      <alignment vertical="top" wrapText="1"/>
    </xf>
    <xf numFmtId="0" fontId="76" fillId="73" borderId="36" xfId="0" applyFont="1" applyFill="1" applyBorder="1" applyAlignment="1">
      <alignment horizontal="center" vertical="top" wrapText="1"/>
    </xf>
    <xf numFmtId="44" fontId="76" fillId="73" borderId="28" xfId="51" applyFont="1" applyFill="1" applyBorder="1" applyAlignment="1">
      <alignment vertical="top" wrapText="1"/>
    </xf>
    <xf numFmtId="43" fontId="78" fillId="0" borderId="0" xfId="0" applyNumberFormat="1" applyFont="1"/>
    <xf numFmtId="0" fontId="77" fillId="50" borderId="8" xfId="332" applyFont="1" applyFill="1" applyBorder="1" applyAlignment="1">
      <alignment horizontal="center" vertical="top" wrapText="1"/>
    </xf>
    <xf numFmtId="43" fontId="78" fillId="50" borderId="8" xfId="31" applyFont="1" applyFill="1" applyBorder="1" applyAlignment="1">
      <alignment horizontal="justify" vertical="top" wrapText="1"/>
    </xf>
    <xf numFmtId="0" fontId="78" fillId="50" borderId="8" xfId="0" applyFont="1" applyFill="1" applyBorder="1" applyAlignment="1">
      <alignment horizontal="center" vertical="top" wrapText="1"/>
    </xf>
    <xf numFmtId="44" fontId="78" fillId="50" borderId="50" xfId="51" applyFont="1" applyFill="1" applyBorder="1" applyAlignment="1">
      <alignment horizontal="justify" vertical="top" wrapText="1"/>
    </xf>
    <xf numFmtId="43" fontId="77" fillId="0" borderId="8" xfId="31" applyFont="1" applyFill="1" applyBorder="1" applyAlignment="1">
      <alignment horizontal="justify" vertical="top" wrapText="1"/>
    </xf>
    <xf numFmtId="166" fontId="77" fillId="0" borderId="8" xfId="31" applyNumberFormat="1" applyFont="1" applyFill="1" applyBorder="1" applyAlignment="1">
      <alignment horizontal="justify" vertical="top" wrapText="1"/>
    </xf>
    <xf numFmtId="44" fontId="77" fillId="0" borderId="50" xfId="51" applyFont="1" applyFill="1" applyBorder="1" applyAlignment="1">
      <alignment horizontal="justify" vertical="top" wrapText="1"/>
    </xf>
    <xf numFmtId="0" fontId="77" fillId="0" borderId="49" xfId="332" applyFont="1" applyFill="1" applyBorder="1" applyAlignment="1">
      <alignment vertical="top" wrapText="1"/>
    </xf>
    <xf numFmtId="43" fontId="77" fillId="50" borderId="8" xfId="31" applyFont="1" applyFill="1" applyBorder="1" applyAlignment="1">
      <alignment horizontal="justify" vertical="top" wrapText="1"/>
    </xf>
    <xf numFmtId="166" fontId="77" fillId="50" borderId="8" xfId="31" applyNumberFormat="1" applyFont="1" applyFill="1" applyBorder="1" applyAlignment="1">
      <alignment horizontal="justify" vertical="top" wrapText="1"/>
    </xf>
    <xf numFmtId="166" fontId="77" fillId="50" borderId="50" xfId="31" applyNumberFormat="1" applyFont="1" applyFill="1" applyBorder="1" applyAlignment="1">
      <alignment horizontal="justify" vertical="top" wrapText="1"/>
    </xf>
    <xf numFmtId="166" fontId="77" fillId="50" borderId="8" xfId="31" applyNumberFormat="1" applyFont="1" applyFill="1" applyBorder="1" applyAlignment="1">
      <alignment horizontal="center" vertical="top" wrapText="1"/>
    </xf>
    <xf numFmtId="167" fontId="77" fillId="0" borderId="50" xfId="51" applyNumberFormat="1" applyFont="1" applyFill="1" applyBorder="1" applyAlignment="1">
      <alignment horizontal="justify" vertical="top" wrapText="1"/>
    </xf>
    <xf numFmtId="167" fontId="76" fillId="73" borderId="28" xfId="51" applyNumberFormat="1" applyFont="1" applyFill="1" applyBorder="1" applyAlignment="1">
      <alignment vertical="top" wrapText="1"/>
    </xf>
    <xf numFmtId="167" fontId="77" fillId="50" borderId="50" xfId="51" applyNumberFormat="1" applyFont="1" applyFill="1" applyBorder="1" applyAlignment="1">
      <alignment horizontal="justify" vertical="top" wrapText="1"/>
    </xf>
    <xf numFmtId="0" fontId="77" fillId="70" borderId="49" xfId="332" applyFont="1" applyFill="1" applyBorder="1" applyAlignment="1">
      <alignment horizontal="justify" vertical="top" wrapText="1"/>
    </xf>
    <xf numFmtId="0" fontId="77" fillId="70" borderId="8" xfId="332" applyFont="1" applyFill="1" applyBorder="1" applyAlignment="1">
      <alignment horizontal="center" vertical="top" wrapText="1"/>
    </xf>
    <xf numFmtId="0" fontId="77" fillId="0" borderId="49" xfId="332" applyFont="1" applyFill="1" applyBorder="1" applyAlignment="1">
      <alignment horizontal="left" vertical="top" wrapText="1"/>
    </xf>
    <xf numFmtId="166" fontId="77" fillId="0" borderId="8" xfId="31" applyNumberFormat="1" applyFont="1" applyFill="1" applyBorder="1" applyAlignment="1">
      <alignment horizontal="right" vertical="top" wrapText="1"/>
    </xf>
    <xf numFmtId="0" fontId="77" fillId="50" borderId="8" xfId="0" applyFont="1" applyFill="1" applyBorder="1"/>
    <xf numFmtId="0" fontId="77" fillId="50" borderId="50" xfId="0" applyFont="1" applyFill="1" applyBorder="1" applyAlignment="1">
      <alignment horizontal="center"/>
    </xf>
    <xf numFmtId="0" fontId="79" fillId="23" borderId="57" xfId="332" applyFont="1" applyFill="1" applyBorder="1" applyAlignment="1">
      <alignment vertical="top" wrapText="1"/>
    </xf>
    <xf numFmtId="0" fontId="77" fillId="23" borderId="44" xfId="332" applyFont="1" applyFill="1" applyBorder="1" applyAlignment="1">
      <alignment horizontal="center" vertical="top" wrapText="1"/>
    </xf>
    <xf numFmtId="0" fontId="77" fillId="23" borderId="50" xfId="332" applyFont="1" applyFill="1" applyBorder="1" applyAlignment="1">
      <alignment horizontal="center" vertical="top" wrapText="1"/>
    </xf>
    <xf numFmtId="0" fontId="79" fillId="0" borderId="57" xfId="0" applyFont="1" applyFill="1" applyBorder="1" applyAlignment="1">
      <alignment vertical="top" wrapText="1"/>
    </xf>
    <xf numFmtId="166" fontId="77" fillId="0" borderId="50" xfId="31" applyNumberFormat="1" applyFont="1" applyFill="1" applyBorder="1" applyAlignment="1">
      <alignment horizontal="justify" vertical="top" wrapText="1"/>
    </xf>
    <xf numFmtId="0" fontId="79" fillId="0" borderId="58" xfId="0" applyFont="1" applyBorder="1"/>
    <xf numFmtId="0" fontId="77" fillId="0" borderId="51" xfId="332" applyFont="1" applyFill="1" applyBorder="1" applyAlignment="1">
      <alignment horizontal="center" vertical="top" wrapText="1"/>
    </xf>
    <xf numFmtId="166" fontId="77" fillId="0" borderId="51" xfId="332" applyNumberFormat="1" applyFont="1" applyFill="1" applyBorder="1" applyAlignment="1">
      <alignment horizontal="center" vertical="top" wrapText="1"/>
    </xf>
    <xf numFmtId="43" fontId="77" fillId="0" borderId="51" xfId="31" applyNumberFormat="1" applyFont="1" applyFill="1" applyBorder="1" applyAlignment="1">
      <alignment horizontal="justify" vertical="top" wrapText="1"/>
    </xf>
    <xf numFmtId="166" fontId="77" fillId="0" borderId="51" xfId="31" applyNumberFormat="1" applyFont="1" applyFill="1" applyBorder="1" applyAlignment="1">
      <alignment horizontal="justify" vertical="top" wrapText="1"/>
    </xf>
    <xf numFmtId="44" fontId="76" fillId="0" borderId="0" xfId="51" applyFont="1" applyBorder="1"/>
    <xf numFmtId="0" fontId="76" fillId="0" borderId="0" xfId="0" applyFont="1" applyBorder="1"/>
    <xf numFmtId="0" fontId="78" fillId="0" borderId="0" xfId="0" applyFont="1" applyAlignment="1">
      <alignment horizontal="center"/>
    </xf>
    <xf numFmtId="0" fontId="76" fillId="72" borderId="8" xfId="0" applyFont="1" applyFill="1" applyBorder="1" applyAlignment="1">
      <alignment horizontal="center" wrapText="1"/>
    </xf>
    <xf numFmtId="0" fontId="76" fillId="72" borderId="8" xfId="31" quotePrefix="1" applyNumberFormat="1" applyFont="1" applyFill="1" applyBorder="1" applyAlignment="1">
      <alignment horizontal="center" wrapText="1"/>
    </xf>
    <xf numFmtId="0" fontId="78" fillId="0" borderId="8" xfId="0" applyFont="1" applyFill="1" applyBorder="1" applyAlignment="1">
      <alignment horizontal="center" wrapText="1"/>
    </xf>
    <xf numFmtId="169" fontId="78" fillId="0" borderId="8" xfId="31" applyNumberFormat="1" applyFont="1" applyFill="1" applyBorder="1" applyAlignment="1">
      <alignment horizontal="center"/>
    </xf>
    <xf numFmtId="169" fontId="78" fillId="0" borderId="8" xfId="0" applyNumberFormat="1" applyFont="1" applyFill="1" applyBorder="1" applyAlignment="1">
      <alignment horizontal="center"/>
    </xf>
    <xf numFmtId="43" fontId="78" fillId="0" borderId="0" xfId="31" applyFont="1"/>
    <xf numFmtId="168" fontId="78" fillId="0" borderId="0" xfId="0" applyNumberFormat="1" applyFont="1"/>
    <xf numFmtId="0" fontId="76" fillId="72" borderId="8" xfId="0" applyFont="1" applyFill="1" applyBorder="1" applyAlignment="1" applyProtection="1">
      <alignment horizontal="center" vertical="center" wrapText="1"/>
      <protection locked="0"/>
    </xf>
    <xf numFmtId="0" fontId="78" fillId="0" borderId="8" xfId="0" applyFont="1" applyFill="1" applyBorder="1" applyAlignment="1" applyProtection="1">
      <alignment horizontal="center" wrapText="1"/>
      <protection locked="0"/>
    </xf>
    <xf numFmtId="167" fontId="78" fillId="0" borderId="8" xfId="51" applyNumberFormat="1" applyFont="1" applyFill="1" applyBorder="1" applyAlignment="1" applyProtection="1">
      <alignment wrapText="1"/>
      <protection locked="0"/>
    </xf>
    <xf numFmtId="167" fontId="78" fillId="0" borderId="8" xfId="51" applyNumberFormat="1" applyFont="1" applyFill="1" applyBorder="1" applyAlignment="1" applyProtection="1">
      <alignment horizontal="center" wrapText="1"/>
      <protection locked="0"/>
    </xf>
    <xf numFmtId="43" fontId="78" fillId="0" borderId="8" xfId="31" applyFont="1" applyFill="1" applyBorder="1" applyAlignment="1" applyProtection="1">
      <alignment vertical="center" wrapText="1"/>
      <protection locked="0"/>
    </xf>
    <xf numFmtId="167" fontId="78" fillId="0" borderId="8" xfId="0" applyNumberFormat="1" applyFont="1" applyFill="1" applyBorder="1" applyProtection="1">
      <protection locked="0"/>
    </xf>
    <xf numFmtId="0" fontId="77" fillId="0" borderId="0" xfId="0" applyFont="1" applyBorder="1"/>
    <xf numFmtId="0" fontId="76" fillId="0" borderId="0" xfId="0" applyFont="1" applyFill="1" applyAlignment="1">
      <alignment horizontal="centerContinuous"/>
    </xf>
    <xf numFmtId="0" fontId="83" fillId="0" borderId="0" xfId="0" applyFont="1" applyFill="1" applyAlignment="1">
      <alignment horizontal="centerContinuous"/>
    </xf>
    <xf numFmtId="0" fontId="76" fillId="72" borderId="27" xfId="0" applyFont="1" applyFill="1" applyBorder="1" applyAlignment="1">
      <alignment horizontal="center" vertical="center"/>
    </xf>
    <xf numFmtId="0" fontId="76" fillId="72" borderId="28" xfId="0" applyFont="1" applyFill="1" applyBorder="1" applyAlignment="1">
      <alignment horizontal="center" vertical="center"/>
    </xf>
    <xf numFmtId="0" fontId="78" fillId="0" borderId="8" xfId="0" applyFont="1" applyFill="1" applyBorder="1"/>
    <xf numFmtId="0" fontId="78" fillId="0" borderId="8" xfId="0" applyFont="1" applyFill="1" applyBorder="1" applyAlignment="1">
      <alignment wrapText="1"/>
    </xf>
    <xf numFmtId="166" fontId="78" fillId="0" borderId="8" xfId="31" applyNumberFormat="1" applyFont="1" applyFill="1" applyBorder="1" applyAlignment="1">
      <alignment wrapText="1"/>
    </xf>
    <xf numFmtId="167" fontId="78" fillId="0" borderId="0" xfId="51" applyNumberFormat="1" applyFont="1" applyAlignment="1"/>
    <xf numFmtId="0" fontId="78" fillId="0" borderId="8" xfId="0" applyFont="1" applyBorder="1" applyAlignment="1">
      <alignment horizontal="center"/>
    </xf>
    <xf numFmtId="0" fontId="78" fillId="0" borderId="0" xfId="0" applyFont="1" applyAlignment="1">
      <alignment horizontal="left"/>
    </xf>
    <xf numFmtId="0" fontId="78" fillId="0" borderId="0" xfId="0" applyFont="1" applyAlignment="1">
      <alignment horizontal="center" wrapText="1"/>
    </xf>
    <xf numFmtId="0" fontId="76" fillId="72" borderId="72" xfId="0" applyFont="1" applyFill="1" applyBorder="1" applyAlignment="1">
      <alignment horizontal="center" wrapText="1"/>
    </xf>
    <xf numFmtId="0" fontId="76" fillId="72" borderId="46" xfId="0" applyFont="1" applyFill="1" applyBorder="1" applyAlignment="1">
      <alignment horizontal="center" wrapText="1"/>
    </xf>
    <xf numFmtId="10" fontId="76" fillId="73" borderId="50" xfId="137" applyNumberFormat="1" applyFont="1" applyFill="1" applyBorder="1" applyAlignment="1">
      <alignment horizontal="center" vertical="top" wrapText="1"/>
    </xf>
    <xf numFmtId="0" fontId="78" fillId="0" borderId="8" xfId="0" applyFont="1" applyBorder="1"/>
    <xf numFmtId="0" fontId="78" fillId="0" borderId="0" xfId="0" applyFont="1" applyFill="1" applyAlignment="1">
      <alignment vertical="top" wrapText="1"/>
    </xf>
    <xf numFmtId="167" fontId="78" fillId="0" borderId="0" xfId="51" applyNumberFormat="1" applyFont="1" applyFill="1" applyAlignment="1">
      <alignment vertical="top" wrapText="1"/>
    </xf>
    <xf numFmtId="0" fontId="78" fillId="0" borderId="0" xfId="0" applyFont="1" applyFill="1" applyAlignment="1">
      <alignment horizontal="center" vertical="top" wrapText="1"/>
    </xf>
    <xf numFmtId="167" fontId="78" fillId="0" borderId="0" xfId="51" applyNumberFormat="1" applyFont="1" applyFill="1" applyAlignment="1">
      <alignment horizontal="center"/>
    </xf>
    <xf numFmtId="0" fontId="78" fillId="0" borderId="0" xfId="381" applyFont="1" applyFill="1" applyBorder="1" applyAlignment="1"/>
    <xf numFmtId="0" fontId="76" fillId="50" borderId="21" xfId="0" applyFont="1" applyFill="1" applyBorder="1"/>
    <xf numFmtId="10" fontId="78" fillId="0" borderId="0" xfId="137" applyNumberFormat="1" applyFont="1"/>
    <xf numFmtId="0" fontId="76" fillId="50" borderId="8" xfId="0" applyFont="1" applyFill="1" applyBorder="1"/>
    <xf numFmtId="0" fontId="76" fillId="0" borderId="0" xfId="0" applyFont="1" applyAlignment="1">
      <alignment horizontal="centerContinuous" vertical="center"/>
    </xf>
    <xf numFmtId="0" fontId="76" fillId="0" borderId="0" xfId="0" applyFont="1" applyFill="1" applyAlignment="1">
      <alignment horizontal="center" vertical="center" wrapText="1"/>
    </xf>
    <xf numFmtId="0" fontId="76" fillId="0" borderId="71" xfId="0" applyFont="1" applyFill="1" applyBorder="1" applyAlignment="1">
      <alignment vertical="center" wrapText="1"/>
    </xf>
    <xf numFmtId="0" fontId="76" fillId="73" borderId="65" xfId="0" applyFont="1" applyFill="1" applyBorder="1" applyAlignment="1">
      <alignment horizontal="center" vertical="center" wrapText="1"/>
    </xf>
    <xf numFmtId="0" fontId="76" fillId="73" borderId="49" xfId="0" applyFont="1" applyFill="1" applyBorder="1" applyAlignment="1">
      <alignment horizontal="center" vertical="center" wrapText="1"/>
    </xf>
    <xf numFmtId="0" fontId="76" fillId="73" borderId="66" xfId="0" applyFont="1" applyFill="1" applyBorder="1" applyAlignment="1">
      <alignment horizontal="center" vertical="center" wrapText="1"/>
    </xf>
    <xf numFmtId="0" fontId="76" fillId="73" borderId="18" xfId="0" applyFont="1" applyFill="1" applyBorder="1" applyAlignment="1">
      <alignment horizontal="center" vertical="center" wrapText="1"/>
    </xf>
    <xf numFmtId="0" fontId="76" fillId="73" borderId="19" xfId="0" applyFont="1" applyFill="1" applyBorder="1" applyAlignment="1">
      <alignment horizontal="center" vertical="center" wrapText="1"/>
    </xf>
    <xf numFmtId="0" fontId="76" fillId="73" borderId="42" xfId="0" applyFont="1" applyFill="1" applyBorder="1" applyAlignment="1">
      <alignment horizontal="center" vertical="center" wrapText="1"/>
    </xf>
    <xf numFmtId="0" fontId="76" fillId="0" borderId="8" xfId="0" applyFont="1" applyFill="1" applyBorder="1" applyAlignment="1">
      <alignment horizontal="center" wrapText="1"/>
    </xf>
    <xf numFmtId="0" fontId="76" fillId="0" borderId="48" xfId="0" applyFont="1" applyFill="1" applyBorder="1" applyAlignment="1">
      <alignment horizontal="center" wrapText="1"/>
    </xf>
    <xf numFmtId="0" fontId="76" fillId="0" borderId="80" xfId="0" applyFont="1" applyBorder="1" applyAlignment="1">
      <alignment horizontal="center" wrapText="1"/>
    </xf>
    <xf numFmtId="0" fontId="76" fillId="0" borderId="34" xfId="0" applyFont="1" applyFill="1" applyBorder="1" applyAlignment="1">
      <alignment horizontal="center" wrapText="1"/>
    </xf>
    <xf numFmtId="0" fontId="76" fillId="0" borderId="33" xfId="0" applyFont="1" applyFill="1" applyBorder="1" applyAlignment="1">
      <alignment horizontal="center" wrapText="1"/>
    </xf>
    <xf numFmtId="0" fontId="76" fillId="0" borderId="0" xfId="0" applyFont="1" applyBorder="1" applyAlignment="1">
      <alignment horizontal="center" wrapText="1"/>
    </xf>
    <xf numFmtId="0" fontId="76" fillId="0" borderId="0" xfId="0" applyFont="1" applyFill="1" applyBorder="1" applyAlignment="1">
      <alignment horizontal="center" wrapText="1"/>
    </xf>
    <xf numFmtId="0" fontId="76" fillId="0" borderId="8" xfId="0" applyFont="1" applyBorder="1" applyAlignment="1">
      <alignment horizontal="center" wrapText="1"/>
    </xf>
    <xf numFmtId="0" fontId="76" fillId="0" borderId="81" xfId="0" applyFont="1" applyFill="1" applyBorder="1" applyAlignment="1">
      <alignment horizontal="center" wrapText="1"/>
    </xf>
    <xf numFmtId="0" fontId="89" fillId="50" borderId="48" xfId="0" applyFont="1" applyFill="1" applyBorder="1" applyAlignment="1">
      <alignment horizontal="center" wrapText="1"/>
    </xf>
    <xf numFmtId="0" fontId="89" fillId="50" borderId="80" xfId="0" applyFont="1" applyFill="1" applyBorder="1" applyAlignment="1">
      <alignment horizontal="center" wrapText="1"/>
    </xf>
    <xf numFmtId="0" fontId="89" fillId="50" borderId="43" xfId="0" applyFont="1" applyFill="1" applyBorder="1" applyAlignment="1">
      <alignment horizontal="center" wrapText="1"/>
    </xf>
    <xf numFmtId="0" fontId="89" fillId="50" borderId="79" xfId="0" applyFont="1" applyFill="1" applyBorder="1" applyAlignment="1">
      <alignment horizontal="center" wrapText="1"/>
    </xf>
    <xf numFmtId="0" fontId="89" fillId="50" borderId="0" xfId="0" applyFont="1" applyFill="1" applyBorder="1" applyAlignment="1">
      <alignment horizontal="left" wrapText="1"/>
    </xf>
    <xf numFmtId="0" fontId="89" fillId="50" borderId="49" xfId="0" applyFont="1" applyFill="1" applyBorder="1" applyAlignment="1">
      <alignment horizontal="center" wrapText="1"/>
    </xf>
    <xf numFmtId="0" fontId="89" fillId="50" borderId="8" xfId="0" applyFont="1" applyFill="1" applyBorder="1" applyAlignment="1">
      <alignment horizontal="center" wrapText="1"/>
    </xf>
    <xf numFmtId="0" fontId="89" fillId="50" borderId="50" xfId="0" applyFont="1" applyFill="1" applyBorder="1" applyAlignment="1">
      <alignment horizontal="center" wrapText="1"/>
    </xf>
    <xf numFmtId="0" fontId="89" fillId="50" borderId="33" xfId="0" applyFont="1" applyFill="1" applyBorder="1" applyAlignment="1">
      <alignment horizontal="center" wrapText="1"/>
    </xf>
    <xf numFmtId="0" fontId="89" fillId="50" borderId="0" xfId="0" applyFont="1" applyFill="1" applyBorder="1" applyAlignment="1">
      <alignment horizontal="center" wrapText="1"/>
    </xf>
    <xf numFmtId="0" fontId="89" fillId="50" borderId="34" xfId="0" applyFont="1" applyFill="1" applyBorder="1" applyAlignment="1">
      <alignment horizontal="center" wrapText="1"/>
    </xf>
    <xf numFmtId="0" fontId="76" fillId="0" borderId="52" xfId="0" applyFont="1" applyFill="1" applyBorder="1" applyAlignment="1">
      <alignment horizontal="justify" wrapText="1"/>
    </xf>
    <xf numFmtId="167" fontId="78" fillId="0" borderId="49" xfId="51" applyNumberFormat="1" applyFont="1" applyFill="1" applyBorder="1"/>
    <xf numFmtId="167" fontId="78" fillId="0" borderId="50" xfId="51" applyNumberFormat="1" applyFont="1" applyFill="1" applyBorder="1"/>
    <xf numFmtId="167" fontId="78" fillId="0" borderId="44" xfId="51" applyNumberFormat="1" applyFont="1" applyFill="1" applyBorder="1"/>
    <xf numFmtId="167" fontId="78" fillId="0" borderId="53" xfId="51" applyNumberFormat="1" applyFont="1" applyFill="1" applyBorder="1"/>
    <xf numFmtId="0" fontId="90" fillId="0" borderId="20" xfId="0" applyFont="1" applyBorder="1" applyAlignment="1">
      <alignment horizontal="center"/>
    </xf>
    <xf numFmtId="0" fontId="90" fillId="0" borderId="21" xfId="0" applyFont="1" applyBorder="1" applyAlignment="1">
      <alignment horizontal="center"/>
    </xf>
    <xf numFmtId="0" fontId="90" fillId="0" borderId="86" xfId="0" applyFont="1" applyBorder="1" applyAlignment="1">
      <alignment horizontal="center"/>
    </xf>
    <xf numFmtId="0" fontId="90" fillId="0" borderId="60" xfId="0" applyFont="1" applyBorder="1" applyAlignment="1">
      <alignment horizontal="center"/>
    </xf>
    <xf numFmtId="0" fontId="76" fillId="0" borderId="5" xfId="0" applyFont="1" applyFill="1" applyBorder="1" applyAlignment="1">
      <alignment horizontal="justify" vertical="top" wrapText="1"/>
    </xf>
    <xf numFmtId="167" fontId="78" fillId="0" borderId="57" xfId="51" applyNumberFormat="1" applyFont="1" applyFill="1" applyBorder="1"/>
    <xf numFmtId="167" fontId="78" fillId="0" borderId="5" xfId="51" applyNumberFormat="1" applyFont="1" applyFill="1" applyBorder="1"/>
    <xf numFmtId="167" fontId="78" fillId="0" borderId="66" xfId="51" applyNumberFormat="1" applyFont="1" applyFill="1" applyBorder="1"/>
    <xf numFmtId="0" fontId="78" fillId="0" borderId="53" xfId="0" applyFont="1" applyBorder="1"/>
    <xf numFmtId="0" fontId="78" fillId="0" borderId="50" xfId="0" applyFont="1" applyBorder="1"/>
    <xf numFmtId="180" fontId="78" fillId="0" borderId="8" xfId="0" applyNumberFormat="1" applyFont="1" applyFill="1" applyBorder="1" applyAlignment="1">
      <alignment horizontal="center"/>
    </xf>
    <xf numFmtId="165" fontId="78" fillId="0" borderId="5" xfId="0" applyNumberFormat="1" applyFont="1" applyFill="1" applyBorder="1" applyAlignment="1">
      <alignment horizontal="justify" wrapText="1"/>
    </xf>
    <xf numFmtId="167" fontId="78" fillId="0" borderId="53" xfId="51" applyNumberFormat="1" applyFont="1" applyBorder="1"/>
    <xf numFmtId="9" fontId="78" fillId="0" borderId="8" xfId="137" applyNumberFormat="1" applyFont="1" applyBorder="1" applyAlignment="1">
      <alignment horizontal="center"/>
    </xf>
    <xf numFmtId="0" fontId="78" fillId="0" borderId="8" xfId="0" applyFont="1" applyBorder="1" applyAlignment="1">
      <alignment wrapText="1"/>
    </xf>
    <xf numFmtId="0" fontId="91" fillId="0" borderId="0" xfId="0" applyFont="1" applyFill="1"/>
    <xf numFmtId="9" fontId="78" fillId="0" borderId="8" xfId="137" applyNumberFormat="1" applyFont="1" applyFill="1" applyBorder="1" applyAlignment="1">
      <alignment horizontal="center"/>
    </xf>
    <xf numFmtId="9" fontId="91" fillId="0" borderId="8" xfId="137" applyNumberFormat="1" applyFont="1" applyFill="1" applyBorder="1" applyAlignment="1">
      <alignment horizontal="center"/>
    </xf>
    <xf numFmtId="180" fontId="78" fillId="0" borderId="8" xfId="0" applyNumberFormat="1" applyFont="1" applyFill="1" applyBorder="1"/>
    <xf numFmtId="167" fontId="91" fillId="0" borderId="49" xfId="51" applyNumberFormat="1" applyFont="1" applyFill="1" applyBorder="1"/>
    <xf numFmtId="167" fontId="91" fillId="0" borderId="8" xfId="51" applyNumberFormat="1" applyFont="1" applyFill="1" applyBorder="1"/>
    <xf numFmtId="167" fontId="91" fillId="0" borderId="50" xfId="51" applyNumberFormat="1" applyFont="1" applyFill="1" applyBorder="1"/>
    <xf numFmtId="167" fontId="91" fillId="0" borderId="53" xfId="51" applyNumberFormat="1" applyFont="1" applyFill="1" applyBorder="1"/>
    <xf numFmtId="167" fontId="78" fillId="0" borderId="8" xfId="371" applyNumberFormat="1" applyFont="1" applyBorder="1"/>
    <xf numFmtId="167" fontId="78" fillId="0" borderId="8" xfId="371" applyNumberFormat="1" applyFont="1" applyFill="1" applyBorder="1"/>
    <xf numFmtId="167" fontId="78" fillId="0" borderId="21" xfId="371" applyNumberFormat="1" applyFont="1" applyFill="1" applyBorder="1"/>
    <xf numFmtId="165" fontId="76" fillId="0" borderId="5" xfId="0" applyNumberFormat="1" applyFont="1" applyFill="1" applyBorder="1" applyAlignment="1">
      <alignment wrapText="1"/>
    </xf>
    <xf numFmtId="167" fontId="76" fillId="0" borderId="49" xfId="51" applyNumberFormat="1" applyFont="1" applyFill="1" applyBorder="1"/>
    <xf numFmtId="167" fontId="76" fillId="0" borderId="8" xfId="51" applyNumberFormat="1" applyFont="1" applyFill="1" applyBorder="1"/>
    <xf numFmtId="167" fontId="76" fillId="0" borderId="50" xfId="51" applyNumberFormat="1" applyFont="1" applyFill="1" applyBorder="1"/>
    <xf numFmtId="167" fontId="76" fillId="0" borderId="5" xfId="51" applyNumberFormat="1" applyFont="1" applyFill="1" applyBorder="1"/>
    <xf numFmtId="9" fontId="78" fillId="0" borderId="8" xfId="0" applyNumberFormat="1" applyFont="1" applyBorder="1" applyAlignment="1">
      <alignment horizontal="center"/>
    </xf>
    <xf numFmtId="165" fontId="78" fillId="23" borderId="5" xfId="0" applyNumberFormat="1" applyFont="1" applyFill="1" applyBorder="1" applyAlignment="1">
      <alignment horizontal="justify" vertical="top" wrapText="1"/>
    </xf>
    <xf numFmtId="165" fontId="78" fillId="23" borderId="49" xfId="0" applyNumberFormat="1" applyFont="1" applyFill="1" applyBorder="1" applyAlignment="1">
      <alignment horizontal="justify" vertical="top" wrapText="1"/>
    </xf>
    <xf numFmtId="165" fontId="78" fillId="23" borderId="8" xfId="0" applyNumberFormat="1" applyFont="1" applyFill="1" applyBorder="1" applyAlignment="1">
      <alignment horizontal="justify" vertical="top" wrapText="1"/>
    </xf>
    <xf numFmtId="165" fontId="78" fillId="23" borderId="50" xfId="0" applyNumberFormat="1" applyFont="1" applyFill="1" applyBorder="1" applyAlignment="1">
      <alignment horizontal="justify" vertical="top" wrapText="1"/>
    </xf>
    <xf numFmtId="165" fontId="78" fillId="23" borderId="57" xfId="0" applyNumberFormat="1" applyFont="1" applyFill="1" applyBorder="1" applyAlignment="1">
      <alignment horizontal="justify" vertical="top" wrapText="1"/>
    </xf>
    <xf numFmtId="165" fontId="78" fillId="23" borderId="66" xfId="0" applyNumberFormat="1" applyFont="1" applyFill="1" applyBorder="1" applyAlignment="1">
      <alignment horizontal="justify" vertical="top" wrapText="1"/>
    </xf>
    <xf numFmtId="167" fontId="78" fillId="23" borderId="53" xfId="51" applyNumberFormat="1" applyFont="1" applyFill="1" applyBorder="1" applyAlignment="1">
      <alignment horizontal="justify" vertical="top" wrapText="1"/>
    </xf>
    <xf numFmtId="0" fontId="78" fillId="0" borderId="44" xfId="0" applyFont="1" applyBorder="1"/>
    <xf numFmtId="165" fontId="76" fillId="0" borderId="8" xfId="0" applyNumberFormat="1" applyFont="1" applyFill="1" applyBorder="1" applyAlignment="1">
      <alignment horizontal="justify" vertical="top" wrapText="1"/>
    </xf>
    <xf numFmtId="9" fontId="78" fillId="0" borderId="8" xfId="137" applyFont="1" applyBorder="1" applyAlignment="1">
      <alignment horizontal="center"/>
    </xf>
    <xf numFmtId="0" fontId="78" fillId="0" borderId="8" xfId="0" applyFont="1" applyFill="1" applyBorder="1" applyAlignment="1">
      <alignment horizontal="left" wrapText="1"/>
    </xf>
    <xf numFmtId="0" fontId="90" fillId="0" borderId="8" xfId="0" applyFont="1" applyBorder="1" applyAlignment="1">
      <alignment horizontal="center"/>
    </xf>
    <xf numFmtId="0" fontId="76" fillId="0" borderId="8" xfId="0" applyFont="1" applyFill="1" applyBorder="1" applyAlignment="1">
      <alignment horizontal="left" wrapText="1"/>
    </xf>
    <xf numFmtId="167" fontId="76" fillId="0" borderId="8" xfId="0" applyNumberFormat="1" applyFont="1" applyFill="1" applyBorder="1" applyAlignment="1">
      <alignment horizontal="justify" wrapText="1"/>
    </xf>
    <xf numFmtId="167" fontId="78" fillId="0" borderId="0" xfId="0" applyNumberFormat="1" applyFont="1" applyBorder="1"/>
    <xf numFmtId="167" fontId="78" fillId="0" borderId="0" xfId="0" applyNumberFormat="1" applyFont="1"/>
    <xf numFmtId="167" fontId="76" fillId="0" borderId="0" xfId="0" applyNumberFormat="1" applyFont="1"/>
    <xf numFmtId="0" fontId="78" fillId="0" borderId="8" xfId="0" applyFont="1" applyBorder="1" applyAlignment="1">
      <alignment horizontal="left"/>
    </xf>
    <xf numFmtId="0" fontId="76" fillId="73" borderId="81" xfId="0" applyFont="1" applyFill="1" applyBorder="1" applyAlignment="1">
      <alignment horizontal="center" vertical="center" wrapText="1"/>
    </xf>
    <xf numFmtId="0" fontId="76" fillId="73" borderId="80" xfId="0" applyFont="1" applyFill="1" applyBorder="1" applyAlignment="1">
      <alignment horizontal="center" vertical="center" wrapText="1"/>
    </xf>
    <xf numFmtId="0" fontId="76" fillId="73" borderId="79" xfId="0" applyFont="1" applyFill="1" applyBorder="1" applyAlignment="1">
      <alignment horizontal="center" vertical="center" wrapText="1"/>
    </xf>
    <xf numFmtId="0" fontId="78" fillId="49" borderId="27" xfId="0" applyFont="1" applyFill="1" applyBorder="1" applyAlignment="1">
      <alignment horizontal="center"/>
    </xf>
    <xf numFmtId="0" fontId="78" fillId="49" borderId="36" xfId="0" applyFont="1" applyFill="1" applyBorder="1" applyAlignment="1">
      <alignment horizontal="center"/>
    </xf>
    <xf numFmtId="44" fontId="78" fillId="49" borderId="36" xfId="51" applyFont="1" applyFill="1" applyBorder="1" applyAlignment="1">
      <alignment horizontal="center"/>
    </xf>
    <xf numFmtId="44" fontId="78" fillId="49" borderId="36" xfId="0" applyNumberFormat="1" applyFont="1" applyFill="1" applyBorder="1" applyAlignment="1">
      <alignment horizontal="center"/>
    </xf>
    <xf numFmtId="0" fontId="78" fillId="49" borderId="28" xfId="0" applyFont="1" applyFill="1" applyBorder="1" applyAlignment="1">
      <alignment horizontal="center"/>
    </xf>
    <xf numFmtId="0" fontId="78" fillId="49" borderId="49" xfId="0" applyFont="1" applyFill="1" applyBorder="1" applyAlignment="1">
      <alignment horizontal="center"/>
    </xf>
    <xf numFmtId="0" fontId="78" fillId="49" borderId="8" xfId="0" applyFont="1" applyFill="1" applyBorder="1" applyAlignment="1">
      <alignment horizontal="center"/>
    </xf>
    <xf numFmtId="44" fontId="78" fillId="49" borderId="8" xfId="51" applyFont="1" applyFill="1" applyBorder="1" applyAlignment="1">
      <alignment horizontal="center"/>
    </xf>
    <xf numFmtId="44" fontId="78" fillId="49" borderId="8" xfId="0" applyNumberFormat="1" applyFont="1" applyFill="1" applyBorder="1" applyAlignment="1">
      <alignment horizontal="center"/>
    </xf>
    <xf numFmtId="0" fontId="78" fillId="49" borderId="50" xfId="0" applyFont="1" applyFill="1" applyBorder="1" applyAlignment="1">
      <alignment horizontal="center"/>
    </xf>
    <xf numFmtId="0" fontId="78" fillId="49" borderId="54" xfId="0" applyFont="1" applyFill="1" applyBorder="1" applyAlignment="1">
      <alignment horizontal="center"/>
    </xf>
    <xf numFmtId="0" fontId="78" fillId="0" borderId="54" xfId="0" applyFont="1" applyBorder="1" applyAlignment="1">
      <alignment horizontal="center"/>
    </xf>
    <xf numFmtId="0" fontId="78" fillId="0" borderId="49" xfId="0" applyFont="1" applyBorder="1" applyAlignment="1">
      <alignment horizontal="center"/>
    </xf>
    <xf numFmtId="0" fontId="78" fillId="0" borderId="0" xfId="0" applyFont="1" applyAlignment="1">
      <alignment horizontal="center" vertical="center"/>
    </xf>
    <xf numFmtId="0" fontId="78" fillId="0" borderId="50" xfId="0" applyFont="1" applyFill="1" applyBorder="1" applyAlignment="1">
      <alignment horizontal="center"/>
    </xf>
    <xf numFmtId="0" fontId="78" fillId="0" borderId="31" xfId="0" applyFont="1" applyBorder="1" applyAlignment="1">
      <alignment horizontal="center"/>
    </xf>
    <xf numFmtId="0" fontId="78" fillId="0" borderId="51" xfId="0" applyFont="1" applyBorder="1" applyAlignment="1">
      <alignment horizontal="center"/>
    </xf>
    <xf numFmtId="44" fontId="78" fillId="49" borderId="51" xfId="51" applyFont="1" applyFill="1" applyBorder="1" applyAlignment="1">
      <alignment horizontal="center"/>
    </xf>
    <xf numFmtId="44" fontId="78" fillId="49" borderId="51" xfId="0" applyNumberFormat="1" applyFont="1" applyFill="1" applyBorder="1" applyAlignment="1">
      <alignment horizontal="center"/>
    </xf>
    <xf numFmtId="0" fontId="78" fillId="0" borderId="32" xfId="0" applyFont="1" applyFill="1" applyBorder="1" applyAlignment="1">
      <alignment horizontal="center"/>
    </xf>
    <xf numFmtId="0" fontId="76" fillId="73" borderId="41" xfId="0" applyFont="1" applyFill="1" applyBorder="1" applyAlignment="1">
      <alignment horizontal="center" vertical="center" wrapText="1"/>
    </xf>
    <xf numFmtId="0" fontId="78" fillId="0" borderId="54" xfId="0" applyFont="1" applyFill="1" applyBorder="1" applyAlignment="1">
      <alignment horizontal="center" wrapText="1"/>
    </xf>
    <xf numFmtId="41" fontId="78" fillId="0" borderId="21" xfId="31" applyNumberFormat="1" applyFont="1" applyFill="1" applyBorder="1" applyAlignment="1">
      <alignment horizontal="center" vertical="center"/>
    </xf>
    <xf numFmtId="166" fontId="78" fillId="0" borderId="21" xfId="0" applyNumberFormat="1" applyFont="1" applyFill="1" applyBorder="1" applyAlignment="1">
      <alignment horizontal="justify"/>
    </xf>
    <xf numFmtId="43" fontId="78" fillId="0" borderId="21" xfId="31" applyNumberFormat="1" applyFont="1" applyFill="1" applyBorder="1" applyAlignment="1">
      <alignment horizontal="justify"/>
    </xf>
    <xf numFmtId="43" fontId="78" fillId="0" borderId="60" xfId="31" applyNumberFormat="1" applyFont="1" applyFill="1" applyBorder="1" applyAlignment="1">
      <alignment horizontal="justify"/>
    </xf>
    <xf numFmtId="0" fontId="78" fillId="0" borderId="49" xfId="0" applyFont="1" applyFill="1" applyBorder="1" applyAlignment="1">
      <alignment horizontal="center"/>
    </xf>
    <xf numFmtId="41" fontId="78" fillId="0" borderId="8" xfId="31" applyNumberFormat="1" applyFont="1" applyFill="1" applyBorder="1" applyAlignment="1">
      <alignment horizontal="center" vertical="center"/>
    </xf>
    <xf numFmtId="166" fontId="78" fillId="0" borderId="8" xfId="31" applyNumberFormat="1" applyFont="1" applyFill="1" applyBorder="1" applyAlignment="1">
      <alignment horizontal="justify"/>
    </xf>
    <xf numFmtId="43" fontId="78" fillId="0" borderId="8" xfId="31" applyNumberFormat="1" applyFont="1" applyFill="1" applyBorder="1" applyAlignment="1">
      <alignment horizontal="justify"/>
    </xf>
    <xf numFmtId="43" fontId="78" fillId="0" borderId="50" xfId="31" applyNumberFormat="1" applyFont="1" applyFill="1" applyBorder="1" applyAlignment="1">
      <alignment horizontal="justify"/>
    </xf>
    <xf numFmtId="41" fontId="78" fillId="0" borderId="8" xfId="0" applyNumberFormat="1" applyFont="1" applyFill="1" applyBorder="1" applyAlignment="1">
      <alignment horizontal="center"/>
    </xf>
    <xf numFmtId="166" fontId="78" fillId="0" borderId="8" xfId="0" applyNumberFormat="1" applyFont="1" applyFill="1" applyBorder="1" applyAlignment="1">
      <alignment horizontal="justify"/>
    </xf>
    <xf numFmtId="43" fontId="78" fillId="0" borderId="8" xfId="0" applyNumberFormat="1" applyFont="1" applyFill="1" applyBorder="1" applyAlignment="1">
      <alignment horizontal="justify"/>
    </xf>
    <xf numFmtId="43" fontId="78" fillId="0" borderId="50" xfId="0" applyNumberFormat="1" applyFont="1" applyFill="1" applyBorder="1" applyAlignment="1">
      <alignment horizontal="justify"/>
    </xf>
    <xf numFmtId="166" fontId="78" fillId="0" borderId="8" xfId="31" applyNumberFormat="1" applyFont="1" applyFill="1" applyBorder="1" applyAlignment="1">
      <alignment horizontal="center"/>
    </xf>
    <xf numFmtId="0" fontId="78" fillId="0" borderId="49" xfId="0" applyFont="1" applyFill="1" applyBorder="1" applyAlignment="1">
      <alignment horizontal="center" wrapText="1"/>
    </xf>
    <xf numFmtId="0" fontId="78" fillId="0" borderId="31" xfId="0" applyFont="1" applyFill="1" applyBorder="1" applyAlignment="1">
      <alignment horizontal="center" wrapText="1"/>
    </xf>
    <xf numFmtId="41" fontId="78" fillId="0" borderId="51" xfId="31" applyNumberFormat="1" applyFont="1" applyFill="1" applyBorder="1" applyAlignment="1">
      <alignment horizontal="center" vertical="center"/>
    </xf>
    <xf numFmtId="166" fontId="78" fillId="0" borderId="51" xfId="0" applyNumberFormat="1" applyFont="1" applyFill="1" applyBorder="1" applyAlignment="1">
      <alignment horizontal="justify"/>
    </xf>
    <xf numFmtId="43" fontId="78" fillId="0" borderId="51" xfId="31" applyNumberFormat="1" applyFont="1" applyFill="1" applyBorder="1" applyAlignment="1">
      <alignment horizontal="justify"/>
    </xf>
    <xf numFmtId="43" fontId="78" fillId="0" borderId="32" xfId="31" applyNumberFormat="1" applyFont="1" applyFill="1" applyBorder="1" applyAlignment="1">
      <alignment horizontal="justify"/>
    </xf>
    <xf numFmtId="0" fontId="76" fillId="0" borderId="71" xfId="0" applyFont="1" applyFill="1" applyBorder="1" applyAlignment="1">
      <alignment horizontal="center"/>
    </xf>
    <xf numFmtId="43" fontId="78" fillId="0" borderId="0" xfId="31" applyFont="1" applyFill="1" applyBorder="1" applyAlignment="1"/>
    <xf numFmtId="0" fontId="76" fillId="72" borderId="37" xfId="0" applyFont="1" applyFill="1" applyBorder="1" applyAlignment="1"/>
    <xf numFmtId="43" fontId="76" fillId="72" borderId="59" xfId="31" applyFont="1" applyFill="1" applyBorder="1" applyAlignment="1">
      <alignment horizontal="center"/>
    </xf>
    <xf numFmtId="164" fontId="76" fillId="72" borderId="59" xfId="31" applyNumberFormat="1" applyFont="1" applyFill="1" applyBorder="1" applyAlignment="1">
      <alignment horizontal="center"/>
    </xf>
    <xf numFmtId="164" fontId="76" fillId="72" borderId="28" xfId="31" applyNumberFormat="1" applyFont="1" applyFill="1" applyBorder="1" applyAlignment="1">
      <alignment horizontal="center"/>
    </xf>
    <xf numFmtId="0" fontId="76" fillId="72" borderId="63" xfId="0" applyFont="1" applyFill="1" applyBorder="1" applyAlignment="1">
      <alignment horizontal="center" vertical="center" wrapText="1"/>
    </xf>
    <xf numFmtId="43" fontId="76" fillId="72" borderId="51" xfId="31" applyFont="1" applyFill="1" applyBorder="1" applyAlignment="1">
      <alignment horizontal="center" vertical="center" wrapText="1"/>
    </xf>
    <xf numFmtId="43" fontId="76" fillId="72" borderId="67" xfId="31" applyFont="1" applyFill="1" applyBorder="1" applyAlignment="1">
      <alignment horizontal="center" vertical="center" wrapText="1"/>
    </xf>
    <xf numFmtId="164" fontId="76" fillId="72" borderId="67" xfId="31" applyNumberFormat="1" applyFont="1" applyFill="1" applyBorder="1" applyAlignment="1">
      <alignment horizontal="center" vertical="center" wrapText="1"/>
    </xf>
    <xf numFmtId="164" fontId="76" fillId="72" borderId="32" xfId="31" applyNumberFormat="1" applyFont="1" applyFill="1" applyBorder="1" applyAlignment="1">
      <alignment horizontal="center" vertical="center" wrapText="1"/>
    </xf>
    <xf numFmtId="0" fontId="78" fillId="0" borderId="54" xfId="0" applyFont="1" applyFill="1" applyBorder="1" applyAlignment="1">
      <alignment vertical="top" wrapText="1"/>
    </xf>
    <xf numFmtId="0" fontId="78" fillId="0" borderId="20" xfId="0" applyFont="1" applyFill="1" applyBorder="1" applyAlignment="1">
      <alignment horizontal="right"/>
    </xf>
    <xf numFmtId="43" fontId="78" fillId="0" borderId="20" xfId="31" applyFont="1" applyFill="1" applyBorder="1" applyAlignment="1">
      <alignment horizontal="right"/>
    </xf>
    <xf numFmtId="166" fontId="78" fillId="0" borderId="21" xfId="31" applyNumberFormat="1" applyFont="1" applyFill="1" applyBorder="1" applyAlignment="1">
      <alignment horizontal="right"/>
    </xf>
    <xf numFmtId="167" fontId="78" fillId="0" borderId="86" xfId="51" applyNumberFormat="1" applyFont="1" applyFill="1" applyBorder="1" applyAlignment="1">
      <alignment horizontal="right"/>
    </xf>
    <xf numFmtId="167" fontId="78" fillId="0" borderId="60" xfId="51" applyNumberFormat="1" applyFont="1" applyFill="1" applyBorder="1" applyAlignment="1">
      <alignment horizontal="right"/>
    </xf>
    <xf numFmtId="0" fontId="78" fillId="0" borderId="53" xfId="0" applyFont="1" applyFill="1" applyBorder="1" applyAlignment="1">
      <alignment horizontal="right"/>
    </xf>
    <xf numFmtId="43" fontId="78" fillId="0" borderId="53" xfId="31" applyFont="1" applyFill="1" applyBorder="1" applyAlignment="1">
      <alignment horizontal="right"/>
    </xf>
    <xf numFmtId="166" fontId="78" fillId="0" borderId="8" xfId="31" applyNumberFormat="1" applyFont="1" applyFill="1" applyBorder="1" applyAlignment="1">
      <alignment horizontal="right"/>
    </xf>
    <xf numFmtId="167" fontId="78" fillId="0" borderId="44" xfId="51" applyNumberFormat="1" applyFont="1" applyFill="1" applyBorder="1" applyAlignment="1">
      <alignment horizontal="right"/>
    </xf>
    <xf numFmtId="167" fontId="78" fillId="0" borderId="50" xfId="51" applyNumberFormat="1" applyFont="1" applyFill="1" applyBorder="1" applyAlignment="1">
      <alignment horizontal="right"/>
    </xf>
    <xf numFmtId="43" fontId="78" fillId="0" borderId="8" xfId="31" applyFont="1" applyFill="1" applyBorder="1" applyAlignment="1">
      <alignment horizontal="right"/>
    </xf>
    <xf numFmtId="0" fontId="78" fillId="0" borderId="0" xfId="0" applyFont="1" applyFill="1" applyBorder="1" applyAlignment="1">
      <alignment horizontal="justify" vertical="top" wrapText="1"/>
    </xf>
    <xf numFmtId="0" fontId="78" fillId="0" borderId="0" xfId="0" applyFont="1" applyFill="1" applyBorder="1" applyAlignment="1">
      <alignment horizontal="right"/>
    </xf>
    <xf numFmtId="43" fontId="78" fillId="0" borderId="0" xfId="31" applyFont="1" applyFill="1" applyBorder="1" applyAlignment="1">
      <alignment horizontal="right"/>
    </xf>
    <xf numFmtId="166" fontId="78" fillId="0" borderId="0" xfId="31" applyNumberFormat="1" applyFont="1" applyFill="1" applyBorder="1" applyAlignment="1">
      <alignment horizontal="right"/>
    </xf>
    <xf numFmtId="164" fontId="78" fillId="0" borderId="0" xfId="31" applyNumberFormat="1" applyFont="1" applyFill="1" applyBorder="1" applyAlignment="1">
      <alignment horizontal="right"/>
    </xf>
    <xf numFmtId="0" fontId="76" fillId="72" borderId="32" xfId="0" applyFont="1" applyFill="1" applyBorder="1" applyAlignment="1">
      <alignment horizontal="center" vertical="center" wrapText="1"/>
    </xf>
    <xf numFmtId="0" fontId="78" fillId="0" borderId="88" xfId="0" applyFont="1" applyBorder="1" applyAlignment="1">
      <alignment horizontal="justify" vertical="top" wrapText="1"/>
    </xf>
    <xf numFmtId="0" fontId="78" fillId="0" borderId="29" xfId="0" applyFont="1" applyBorder="1" applyAlignment="1">
      <alignment horizontal="justify" vertical="top" wrapText="1"/>
    </xf>
    <xf numFmtId="0" fontId="78" fillId="23" borderId="61" xfId="0" applyFont="1" applyFill="1" applyBorder="1" applyAlignment="1">
      <alignment horizontal="justify" wrapText="1"/>
    </xf>
    <xf numFmtId="0" fontId="78" fillId="23" borderId="32" xfId="0" applyFont="1" applyFill="1" applyBorder="1" applyAlignment="1">
      <alignment horizontal="center" wrapText="1"/>
    </xf>
    <xf numFmtId="0" fontId="76" fillId="0" borderId="26" xfId="0" applyFont="1" applyBorder="1" applyAlignment="1">
      <alignment horizontal="justify" vertical="top" wrapText="1"/>
    </xf>
    <xf numFmtId="0" fontId="78" fillId="0" borderId="26" xfId="0" applyFont="1" applyFill="1" applyBorder="1" applyAlignment="1">
      <alignment horizontal="justify" vertical="top" wrapText="1"/>
    </xf>
    <xf numFmtId="0" fontId="78" fillId="0" borderId="29" xfId="0" applyFont="1" applyBorder="1" applyAlignment="1">
      <alignment vertical="top" wrapText="1"/>
    </xf>
    <xf numFmtId="0" fontId="76" fillId="0" borderId="22" xfId="0" applyFont="1" applyBorder="1" applyAlignment="1">
      <alignment vertical="top" wrapText="1"/>
    </xf>
    <xf numFmtId="0" fontId="76" fillId="0" borderId="0" xfId="329" applyFont="1" applyFill="1" applyBorder="1" applyAlignment="1">
      <alignment horizontal="center"/>
    </xf>
    <xf numFmtId="3" fontId="78" fillId="0" borderId="0" xfId="329" applyNumberFormat="1" applyFont="1" applyFill="1" applyBorder="1"/>
    <xf numFmtId="3" fontId="78" fillId="0" borderId="0" xfId="329" applyNumberFormat="1" applyFont="1" applyFill="1" applyBorder="1" applyAlignment="1"/>
    <xf numFmtId="0" fontId="78" fillId="0" borderId="0" xfId="329" applyFont="1" applyFill="1" applyBorder="1"/>
    <xf numFmtId="0" fontId="78" fillId="0" borderId="0" xfId="329" applyFont="1" applyFill="1"/>
    <xf numFmtId="0" fontId="78" fillId="0" borderId="0" xfId="329" applyFont="1" applyFill="1" applyAlignment="1"/>
    <xf numFmtId="0" fontId="76" fillId="0" borderId="0" xfId="329" applyFont="1" applyFill="1"/>
    <xf numFmtId="0" fontId="78" fillId="0" borderId="0" xfId="0" applyFont="1" applyFill="1" applyAlignment="1"/>
    <xf numFmtId="0" fontId="79" fillId="0" borderId="0" xfId="0" applyFont="1" applyFill="1"/>
    <xf numFmtId="0" fontId="77" fillId="0" borderId="0" xfId="0" applyFont="1" applyFill="1" applyAlignment="1"/>
    <xf numFmtId="0" fontId="76" fillId="72" borderId="31" xfId="327" applyFont="1" applyFill="1" applyBorder="1" applyAlignment="1">
      <alignment horizontal="center" vertical="center" wrapText="1"/>
    </xf>
    <xf numFmtId="0" fontId="76" fillId="72" borderId="51" xfId="327" applyFont="1" applyFill="1" applyBorder="1" applyAlignment="1">
      <alignment horizontal="center" vertical="center" wrapText="1"/>
    </xf>
    <xf numFmtId="0" fontId="76" fillId="72" borderId="32" xfId="327" applyFont="1" applyFill="1" applyBorder="1" applyAlignment="1">
      <alignment horizontal="center" vertical="center" wrapText="1"/>
    </xf>
    <xf numFmtId="3" fontId="78" fillId="0" borderId="54" xfId="329" applyNumberFormat="1" applyFont="1" applyFill="1" applyBorder="1" applyAlignment="1">
      <alignment horizontal="right"/>
    </xf>
    <xf numFmtId="3" fontId="78" fillId="0" borderId="21" xfId="329" applyNumberFormat="1" applyFont="1" applyFill="1" applyBorder="1" applyAlignment="1">
      <alignment horizontal="right"/>
    </xf>
    <xf numFmtId="3" fontId="78" fillId="0" borderId="60" xfId="329" applyNumberFormat="1" applyFont="1" applyFill="1" applyBorder="1" applyAlignment="1">
      <alignment horizontal="right"/>
    </xf>
    <xf numFmtId="3" fontId="78" fillId="0" borderId="88" xfId="329" applyNumberFormat="1" applyFont="1" applyFill="1" applyBorder="1" applyAlignment="1">
      <alignment horizontal="right"/>
    </xf>
    <xf numFmtId="3" fontId="78" fillId="0" borderId="88" xfId="329" applyNumberFormat="1" applyFont="1" applyFill="1" applyBorder="1"/>
    <xf numFmtId="3" fontId="78" fillId="0" borderId="20" xfId="329" applyNumberFormat="1" applyFont="1" applyFill="1" applyBorder="1" applyAlignment="1">
      <alignment horizontal="right"/>
    </xf>
    <xf numFmtId="3" fontId="78" fillId="0" borderId="52" xfId="329" applyNumberFormat="1" applyFont="1" applyFill="1" applyBorder="1" applyAlignment="1">
      <alignment horizontal="right"/>
    </xf>
    <xf numFmtId="3" fontId="78" fillId="0" borderId="89" xfId="329" applyNumberFormat="1" applyFont="1" applyFill="1" applyBorder="1" applyAlignment="1">
      <alignment horizontal="right"/>
    </xf>
    <xf numFmtId="3" fontId="78" fillId="0" borderId="54" xfId="133" applyNumberFormat="1" applyFont="1" applyFill="1" applyBorder="1" applyAlignment="1">
      <alignment horizontal="right"/>
    </xf>
    <xf numFmtId="3" fontId="78" fillId="0" borderId="60" xfId="133" applyNumberFormat="1" applyFont="1" applyFill="1" applyBorder="1" applyAlignment="1">
      <alignment horizontal="right"/>
    </xf>
    <xf numFmtId="3" fontId="78" fillId="0" borderId="20" xfId="329" applyNumberFormat="1" applyFont="1" applyFill="1" applyBorder="1"/>
    <xf numFmtId="3" fontId="78" fillId="0" borderId="21" xfId="329" applyNumberFormat="1" applyFont="1" applyFill="1" applyBorder="1"/>
    <xf numFmtId="9" fontId="78" fillId="0" borderId="60" xfId="329" applyNumberFormat="1" applyFont="1" applyFill="1" applyBorder="1"/>
    <xf numFmtId="3" fontId="78" fillId="0" borderId="49" xfId="329" applyNumberFormat="1" applyFont="1" applyFill="1" applyBorder="1" applyAlignment="1">
      <alignment horizontal="right"/>
    </xf>
    <xf numFmtId="3" fontId="78" fillId="0" borderId="8" xfId="329" applyNumberFormat="1" applyFont="1" applyFill="1" applyBorder="1" applyAlignment="1">
      <alignment horizontal="right"/>
    </xf>
    <xf numFmtId="3" fontId="78" fillId="0" borderId="29" xfId="329" applyNumberFormat="1" applyFont="1" applyFill="1" applyBorder="1" applyAlignment="1">
      <alignment horizontal="right"/>
    </xf>
    <xf numFmtId="3" fontId="78" fillId="0" borderId="29" xfId="329" applyNumberFormat="1" applyFont="1" applyFill="1" applyBorder="1"/>
    <xf numFmtId="3" fontId="78" fillId="0" borderId="53" xfId="329" applyNumberFormat="1" applyFont="1" applyFill="1" applyBorder="1" applyAlignment="1">
      <alignment horizontal="right"/>
    </xf>
    <xf numFmtId="3" fontId="78" fillId="0" borderId="53" xfId="329" applyNumberFormat="1" applyFont="1" applyFill="1" applyBorder="1"/>
    <xf numFmtId="3" fontId="78" fillId="0" borderId="49" xfId="329" applyNumberFormat="1" applyFont="1" applyFill="1" applyBorder="1"/>
    <xf numFmtId="3" fontId="78" fillId="0" borderId="8" xfId="329" applyNumberFormat="1" applyFont="1" applyFill="1" applyBorder="1"/>
    <xf numFmtId="3" fontId="78" fillId="0" borderId="49" xfId="133" applyNumberFormat="1" applyFont="1" applyFill="1" applyBorder="1" applyAlignment="1">
      <alignment horizontal="right"/>
    </xf>
    <xf numFmtId="3" fontId="78" fillId="0" borderId="50" xfId="133" applyNumberFormat="1" applyFont="1" applyFill="1" applyBorder="1" applyAlignment="1">
      <alignment horizontal="right"/>
    </xf>
    <xf numFmtId="3" fontId="78" fillId="0" borderId="5" xfId="329" applyNumberFormat="1" applyFont="1" applyFill="1" applyBorder="1" applyAlignment="1">
      <alignment horizontal="right"/>
    </xf>
    <xf numFmtId="3" fontId="78" fillId="0" borderId="66" xfId="329" applyNumberFormat="1" applyFont="1" applyFill="1" applyBorder="1" applyAlignment="1">
      <alignment horizontal="right"/>
    </xf>
    <xf numFmtId="3" fontId="78" fillId="0" borderId="50" xfId="329" applyNumberFormat="1" applyFont="1" applyFill="1" applyBorder="1"/>
    <xf numFmtId="3" fontId="78" fillId="0" borderId="68" xfId="329" applyNumberFormat="1" applyFont="1" applyFill="1" applyBorder="1"/>
    <xf numFmtId="3" fontId="78" fillId="0" borderId="46" xfId="329" applyNumberFormat="1" applyFont="1" applyFill="1" applyBorder="1"/>
    <xf numFmtId="3" fontId="78" fillId="0" borderId="69" xfId="329" applyNumberFormat="1" applyFont="1" applyFill="1" applyBorder="1"/>
    <xf numFmtId="3" fontId="78" fillId="0" borderId="91" xfId="329" applyNumberFormat="1" applyFont="1" applyFill="1" applyBorder="1"/>
    <xf numFmtId="3" fontId="78" fillId="0" borderId="72" xfId="329" applyNumberFormat="1" applyFont="1" applyFill="1" applyBorder="1"/>
    <xf numFmtId="3" fontId="78" fillId="0" borderId="92" xfId="329" applyNumberFormat="1" applyFont="1" applyFill="1" applyBorder="1" applyAlignment="1">
      <alignment horizontal="right"/>
    </xf>
    <xf numFmtId="3" fontId="78" fillId="0" borderId="68" xfId="329" applyNumberFormat="1" applyFont="1" applyFill="1" applyBorder="1" applyAlignment="1">
      <alignment horizontal="right"/>
    </xf>
    <xf numFmtId="3" fontId="78" fillId="0" borderId="93" xfId="329" applyNumberFormat="1" applyFont="1" applyFill="1" applyBorder="1" applyAlignment="1">
      <alignment horizontal="right"/>
    </xf>
    <xf numFmtId="3" fontId="78" fillId="0" borderId="68" xfId="133" applyNumberFormat="1" applyFont="1" applyFill="1" applyBorder="1" applyAlignment="1">
      <alignment horizontal="right"/>
    </xf>
    <xf numFmtId="3" fontId="78" fillId="0" borderId="69" xfId="133" applyNumberFormat="1" applyFont="1" applyFill="1" applyBorder="1" applyAlignment="1">
      <alignment horizontal="right"/>
    </xf>
    <xf numFmtId="3" fontId="78" fillId="0" borderId="80" xfId="329" applyNumberFormat="1" applyFont="1" applyFill="1" applyBorder="1"/>
    <xf numFmtId="9" fontId="78" fillId="0" borderId="79" xfId="329" applyNumberFormat="1" applyFont="1" applyFill="1" applyBorder="1"/>
    <xf numFmtId="3" fontId="76" fillId="0" borderId="41" xfId="329" applyNumberFormat="1" applyFont="1" applyFill="1" applyBorder="1"/>
    <xf numFmtId="3" fontId="76" fillId="0" borderId="19" xfId="329" applyNumberFormat="1" applyFont="1" applyFill="1" applyBorder="1"/>
    <xf numFmtId="3" fontId="76" fillId="0" borderId="42" xfId="329" applyNumberFormat="1" applyFont="1" applyFill="1" applyBorder="1"/>
    <xf numFmtId="3" fontId="76" fillId="0" borderId="22" xfId="329" applyNumberFormat="1" applyFont="1" applyFill="1" applyBorder="1"/>
    <xf numFmtId="3" fontId="76" fillId="0" borderId="18" xfId="329" applyNumberFormat="1" applyFont="1" applyFill="1" applyBorder="1"/>
    <xf numFmtId="3" fontId="76" fillId="0" borderId="4" xfId="329" applyNumberFormat="1" applyFont="1" applyFill="1" applyBorder="1"/>
    <xf numFmtId="3" fontId="76" fillId="0" borderId="41" xfId="329" applyNumberFormat="1" applyFont="1" applyFill="1" applyBorder="1" applyAlignment="1">
      <alignment horizontal="right"/>
    </xf>
    <xf numFmtId="3" fontId="76" fillId="0" borderId="64" xfId="329" applyNumberFormat="1" applyFont="1" applyFill="1" applyBorder="1"/>
    <xf numFmtId="9" fontId="76" fillId="0" borderId="42" xfId="329" applyNumberFormat="1" applyFont="1" applyFill="1" applyBorder="1"/>
    <xf numFmtId="14" fontId="76" fillId="0" borderId="38" xfId="329" applyNumberFormat="1" applyFont="1" applyFill="1" applyBorder="1" applyAlignment="1">
      <alignment horizontal="left" vertical="center"/>
    </xf>
    <xf numFmtId="14" fontId="76" fillId="0" borderId="57" xfId="329" applyNumberFormat="1" applyFont="1" applyFill="1" applyBorder="1" applyAlignment="1">
      <alignment horizontal="left" vertical="center"/>
    </xf>
    <xf numFmtId="14" fontId="76" fillId="0" borderId="90" xfId="329" applyNumberFormat="1" applyFont="1" applyFill="1" applyBorder="1" applyAlignment="1">
      <alignment horizontal="left" vertical="center"/>
    </xf>
    <xf numFmtId="0" fontId="76" fillId="72" borderId="41" xfId="329" applyFont="1" applyFill="1" applyBorder="1" applyAlignment="1">
      <alignment horizontal="center" vertical="center" wrapText="1"/>
    </xf>
    <xf numFmtId="3" fontId="76" fillId="72" borderId="19" xfId="329" applyNumberFormat="1" applyFont="1" applyFill="1" applyBorder="1" applyAlignment="1">
      <alignment horizontal="center" vertical="center" wrapText="1"/>
    </xf>
    <xf numFmtId="0" fontId="76" fillId="72" borderId="19" xfId="329" applyFont="1" applyFill="1" applyBorder="1" applyAlignment="1">
      <alignment horizontal="center" vertical="center" wrapText="1"/>
    </xf>
    <xf numFmtId="0" fontId="76" fillId="72" borderId="19" xfId="330" applyFont="1" applyFill="1" applyBorder="1" applyAlignment="1">
      <alignment horizontal="center" vertical="center" wrapText="1"/>
    </xf>
    <xf numFmtId="0" fontId="76" fillId="72" borderId="42" xfId="330" applyFont="1" applyFill="1" applyBorder="1" applyAlignment="1">
      <alignment horizontal="center" vertical="center" wrapText="1"/>
    </xf>
    <xf numFmtId="175" fontId="76" fillId="0" borderId="54" xfId="329" applyNumberFormat="1" applyFont="1" applyFill="1" applyBorder="1" applyAlignment="1">
      <alignment horizontal="left"/>
    </xf>
    <xf numFmtId="3" fontId="78" fillId="0" borderId="21" xfId="329" applyNumberFormat="1" applyFont="1" applyBorder="1"/>
    <xf numFmtId="10" fontId="78" fillId="0" borderId="21" xfId="329" applyNumberFormat="1" applyFont="1" applyBorder="1"/>
    <xf numFmtId="10" fontId="78" fillId="0" borderId="60" xfId="329" applyNumberFormat="1" applyFont="1" applyFill="1" applyBorder="1"/>
    <xf numFmtId="175" fontId="76" fillId="0" borderId="49" xfId="329" applyNumberFormat="1" applyFont="1" applyFill="1" applyBorder="1" applyAlignment="1">
      <alignment horizontal="left"/>
    </xf>
    <xf numFmtId="3" fontId="78" fillId="0" borderId="8" xfId="329" applyNumberFormat="1" applyFont="1" applyBorder="1"/>
    <xf numFmtId="10" fontId="78" fillId="0" borderId="8" xfId="329" applyNumberFormat="1" applyFont="1" applyBorder="1"/>
    <xf numFmtId="10" fontId="78" fillId="0" borderId="8" xfId="329" applyNumberFormat="1" applyFont="1" applyFill="1" applyBorder="1"/>
    <xf numFmtId="10" fontId="78" fillId="0" borderId="50" xfId="329" applyNumberFormat="1" applyFont="1" applyFill="1" applyBorder="1"/>
    <xf numFmtId="175" fontId="76" fillId="0" borderId="68" xfId="329" applyNumberFormat="1" applyFont="1" applyFill="1" applyBorder="1" applyAlignment="1">
      <alignment horizontal="left"/>
    </xf>
    <xf numFmtId="10" fontId="78" fillId="0" borderId="46" xfId="329" applyNumberFormat="1" applyFont="1" applyFill="1" applyBorder="1"/>
    <xf numFmtId="3" fontId="78" fillId="0" borderId="46" xfId="329" applyNumberFormat="1" applyFont="1" applyBorder="1"/>
    <xf numFmtId="10" fontId="78" fillId="0" borderId="69" xfId="329" applyNumberFormat="1" applyFont="1" applyFill="1" applyBorder="1"/>
    <xf numFmtId="3" fontId="76" fillId="0" borderId="19" xfId="329" applyNumberFormat="1" applyFont="1" applyBorder="1"/>
    <xf numFmtId="10" fontId="76" fillId="0" borderId="19" xfId="329" applyNumberFormat="1" applyFont="1" applyBorder="1"/>
    <xf numFmtId="10" fontId="76" fillId="0" borderId="42" xfId="329" applyNumberFormat="1" applyFont="1" applyFill="1" applyBorder="1"/>
    <xf numFmtId="0" fontId="76" fillId="0" borderId="0" xfId="329" applyFont="1"/>
    <xf numFmtId="3" fontId="78" fillId="0" borderId="0" xfId="329" applyNumberFormat="1" applyFont="1"/>
    <xf numFmtId="0" fontId="78" fillId="0" borderId="0" xfId="329" applyFont="1"/>
    <xf numFmtId="0" fontId="84" fillId="0" borderId="0" xfId="327" applyFont="1" applyAlignment="1">
      <alignment horizontal="left" wrapText="1"/>
    </xf>
    <xf numFmtId="0" fontId="78" fillId="0" borderId="0" xfId="327" applyFont="1" applyAlignment="1">
      <alignment horizontal="left" wrapText="1"/>
    </xf>
    <xf numFmtId="10" fontId="78" fillId="0" borderId="21" xfId="329" applyNumberFormat="1" applyFont="1" applyBorder="1" applyAlignment="1">
      <alignment horizontal="right"/>
    </xf>
    <xf numFmtId="10" fontId="78" fillId="0" borderId="60" xfId="329" applyNumberFormat="1" applyFont="1" applyFill="1" applyBorder="1" applyAlignment="1">
      <alignment horizontal="right"/>
    </xf>
    <xf numFmtId="10" fontId="76" fillId="0" borderId="19" xfId="329" applyNumberFormat="1" applyFont="1" applyBorder="1" applyAlignment="1">
      <alignment horizontal="right"/>
    </xf>
    <xf numFmtId="10" fontId="76" fillId="0" borderId="42" xfId="329" applyNumberFormat="1" applyFont="1" applyFill="1" applyBorder="1" applyAlignment="1">
      <alignment horizontal="right"/>
    </xf>
    <xf numFmtId="0" fontId="78" fillId="0" borderId="0" xfId="330" applyFont="1" applyFill="1"/>
    <xf numFmtId="3" fontId="78" fillId="0" borderId="0" xfId="330" applyNumberFormat="1" applyFont="1"/>
    <xf numFmtId="0" fontId="78" fillId="0" borderId="0" xfId="330" applyFont="1"/>
    <xf numFmtId="0" fontId="76" fillId="0" borderId="0" xfId="0" applyFont="1" applyFill="1" applyAlignment="1"/>
    <xf numFmtId="3" fontId="77" fillId="0" borderId="0" xfId="0" applyNumberFormat="1" applyFont="1"/>
    <xf numFmtId="0" fontId="77" fillId="0" borderId="0" xfId="327" applyFont="1"/>
    <xf numFmtId="3" fontId="78" fillId="0" borderId="0" xfId="0" applyNumberFormat="1" applyFont="1"/>
    <xf numFmtId="0" fontId="76" fillId="0" borderId="0" xfId="0" applyFont="1" applyAlignment="1">
      <alignment wrapText="1"/>
    </xf>
    <xf numFmtId="9" fontId="78" fillId="0" borderId="0" xfId="0" applyNumberFormat="1" applyFont="1" applyFill="1"/>
    <xf numFmtId="0" fontId="86" fillId="0" borderId="0" xfId="0" applyFont="1" applyFill="1"/>
    <xf numFmtId="0" fontId="77" fillId="0" borderId="0" xfId="0" applyFont="1" applyFill="1" applyBorder="1"/>
    <xf numFmtId="0" fontId="76" fillId="72" borderId="8" xfId="0" applyFont="1" applyFill="1" applyBorder="1" applyAlignment="1">
      <alignment horizontal="center" vertical="top" wrapText="1"/>
    </xf>
    <xf numFmtId="0" fontId="77" fillId="0" borderId="0" xfId="0" applyFont="1" applyFill="1" applyAlignment="1">
      <alignment wrapText="1"/>
    </xf>
    <xf numFmtId="0" fontId="78" fillId="0" borderId="0" xfId="0" applyFont="1" applyAlignment="1">
      <alignment horizontal="left" vertical="top" wrapText="1"/>
    </xf>
    <xf numFmtId="0" fontId="78" fillId="0" borderId="0" xfId="0" applyFont="1" applyBorder="1" applyAlignment="1">
      <alignment horizontal="center"/>
    </xf>
    <xf numFmtId="0" fontId="76" fillId="72" borderId="8" xfId="0" applyFont="1" applyFill="1" applyBorder="1" applyAlignment="1">
      <alignment horizontal="center" wrapText="1"/>
    </xf>
    <xf numFmtId="0" fontId="93" fillId="72" borderId="41" xfId="0" applyFont="1" applyFill="1" applyBorder="1" applyAlignment="1">
      <alignment horizontal="center" wrapText="1"/>
    </xf>
    <xf numFmtId="0" fontId="76" fillId="0" borderId="0" xfId="0" applyFont="1" applyBorder="1" applyAlignment="1">
      <alignment horizontal="center"/>
    </xf>
    <xf numFmtId="0" fontId="76" fillId="72" borderId="63" xfId="327" applyFont="1" applyFill="1" applyBorder="1" applyAlignment="1">
      <alignment horizontal="center" vertical="center" wrapText="1"/>
    </xf>
    <xf numFmtId="0" fontId="76" fillId="72" borderId="51" xfId="327" applyFont="1" applyFill="1" applyBorder="1" applyAlignment="1">
      <alignment horizontal="center" vertical="center" wrapText="1"/>
    </xf>
    <xf numFmtId="0" fontId="76" fillId="72" borderId="31" xfId="327" applyFont="1" applyFill="1" applyBorder="1" applyAlignment="1">
      <alignment horizontal="center" vertical="center" wrapText="1"/>
    </xf>
    <xf numFmtId="0" fontId="78" fillId="0" borderId="0" xfId="0" applyFont="1" applyBorder="1" applyAlignment="1">
      <alignment horizontal="center"/>
    </xf>
    <xf numFmtId="0" fontId="93" fillId="72" borderId="41" xfId="0" applyFont="1" applyFill="1" applyBorder="1" applyAlignment="1">
      <alignment horizontal="center" wrapText="1"/>
    </xf>
    <xf numFmtId="0" fontId="76" fillId="72" borderId="8" xfId="0" applyFont="1" applyFill="1" applyBorder="1"/>
    <xf numFmtId="0" fontId="76" fillId="72" borderId="8" xfId="0" applyFont="1" applyFill="1" applyBorder="1" applyAlignment="1">
      <alignment horizontal="centerContinuous"/>
    </xf>
    <xf numFmtId="0" fontId="76" fillId="72" borderId="53" xfId="0" applyFont="1" applyFill="1" applyBorder="1" applyAlignment="1">
      <alignment horizontal="centerContinuous"/>
    </xf>
    <xf numFmtId="0" fontId="76" fillId="72" borderId="46" xfId="0" applyFont="1" applyFill="1" applyBorder="1" applyAlignment="1">
      <alignment horizontal="center"/>
    </xf>
    <xf numFmtId="0" fontId="78" fillId="0" borderId="8" xfId="0" applyFont="1" applyBorder="1" applyAlignment="1"/>
    <xf numFmtId="167" fontId="78" fillId="0" borderId="21" xfId="52" applyNumberFormat="1" applyFont="1" applyBorder="1"/>
    <xf numFmtId="167" fontId="78" fillId="0" borderId="21" xfId="52" applyNumberFormat="1" applyFont="1" applyFill="1" applyBorder="1"/>
    <xf numFmtId="167" fontId="78" fillId="0" borderId="86" xfId="52" applyNumberFormat="1" applyFont="1" applyFill="1" applyBorder="1"/>
    <xf numFmtId="167" fontId="78" fillId="0" borderId="8" xfId="52" applyNumberFormat="1" applyFont="1" applyBorder="1"/>
    <xf numFmtId="167" fontId="78" fillId="0" borderId="8" xfId="52" applyNumberFormat="1" applyFont="1" applyFill="1" applyBorder="1"/>
    <xf numFmtId="0" fontId="78" fillId="49" borderId="8" xfId="0" applyFont="1" applyFill="1" applyBorder="1" applyAlignment="1"/>
    <xf numFmtId="167" fontId="78" fillId="49" borderId="8" xfId="52" applyNumberFormat="1" applyFont="1" applyFill="1" applyBorder="1"/>
    <xf numFmtId="0" fontId="76" fillId="0" borderId="46" xfId="0" applyFont="1" applyBorder="1"/>
    <xf numFmtId="167" fontId="76" fillId="0" borderId="46" xfId="0" applyNumberFormat="1" applyFont="1" applyBorder="1"/>
    <xf numFmtId="0" fontId="78" fillId="70" borderId="44" xfId="0" applyFont="1" applyFill="1" applyBorder="1"/>
    <xf numFmtId="0" fontId="78" fillId="70" borderId="5" xfId="0" applyFont="1" applyFill="1" applyBorder="1"/>
    <xf numFmtId="0" fontId="78" fillId="70" borderId="53" xfId="0" applyFont="1" applyFill="1" applyBorder="1"/>
    <xf numFmtId="0" fontId="78" fillId="0" borderId="21" xfId="0" applyFont="1" applyBorder="1"/>
    <xf numFmtId="0" fontId="78" fillId="0" borderId="46" xfId="0" applyFont="1" applyBorder="1"/>
    <xf numFmtId="167" fontId="78" fillId="0" borderId="46" xfId="52" applyNumberFormat="1" applyFont="1" applyBorder="1"/>
    <xf numFmtId="167" fontId="78" fillId="0" borderId="46" xfId="52" applyNumberFormat="1" applyFont="1" applyFill="1" applyBorder="1"/>
    <xf numFmtId="0" fontId="76" fillId="0" borderId="21" xfId="0" applyFont="1" applyBorder="1"/>
    <xf numFmtId="167" fontId="76" fillId="0" borderId="21" xfId="0" applyNumberFormat="1" applyFont="1" applyBorder="1"/>
    <xf numFmtId="0" fontId="78" fillId="70" borderId="21" xfId="0" applyFont="1" applyFill="1" applyBorder="1"/>
    <xf numFmtId="167" fontId="78" fillId="0" borderId="21" xfId="0" applyNumberFormat="1" applyFont="1" applyBorder="1"/>
    <xf numFmtId="167" fontId="78" fillId="0" borderId="8" xfId="129" applyNumberFormat="1" applyFont="1" applyBorder="1"/>
    <xf numFmtId="167" fontId="78" fillId="0" borderId="8" xfId="0" applyNumberFormat="1" applyFont="1" applyBorder="1"/>
    <xf numFmtId="9" fontId="78" fillId="0" borderId="8" xfId="137" applyNumberFormat="1" applyFont="1" applyFill="1" applyBorder="1" applyAlignment="1">
      <alignment horizontal="center" vertical="center"/>
    </xf>
    <xf numFmtId="9" fontId="76" fillId="0" borderId="8" xfId="137" applyNumberFormat="1" applyFont="1" applyFill="1" applyBorder="1" applyAlignment="1">
      <alignment horizontal="center" vertical="center"/>
    </xf>
    <xf numFmtId="9" fontId="76" fillId="0" borderId="21" xfId="145" applyFont="1" applyFill="1" applyBorder="1" applyAlignment="1">
      <alignment horizontal="center"/>
    </xf>
    <xf numFmtId="0" fontId="76" fillId="74" borderId="44" xfId="0" applyFont="1" applyFill="1" applyBorder="1" applyAlignment="1">
      <alignment horizontal="left"/>
    </xf>
    <xf numFmtId="0" fontId="76" fillId="74" borderId="5" xfId="0" applyFont="1" applyFill="1" applyBorder="1" applyAlignment="1">
      <alignment horizontal="center"/>
    </xf>
    <xf numFmtId="0" fontId="78" fillId="74" borderId="44" xfId="0" applyFont="1" applyFill="1" applyBorder="1"/>
    <xf numFmtId="0" fontId="76" fillId="74" borderId="53" xfId="0" applyFont="1" applyFill="1" applyBorder="1" applyAlignment="1">
      <alignment horizontal="center"/>
    </xf>
    <xf numFmtId="0" fontId="76" fillId="73" borderId="44" xfId="0" applyFont="1" applyFill="1" applyBorder="1"/>
    <xf numFmtId="0" fontId="76" fillId="72" borderId="8" xfId="0" applyFont="1" applyFill="1" applyBorder="1" applyAlignment="1">
      <alignment horizontal="center"/>
    </xf>
    <xf numFmtId="0" fontId="77" fillId="0" borderId="0" xfId="381" applyFont="1"/>
    <xf numFmtId="167" fontId="77" fillId="0" borderId="0" xfId="51" applyNumberFormat="1" applyFont="1"/>
    <xf numFmtId="177" fontId="77" fillId="0" borderId="0" xfId="382" applyFont="1"/>
    <xf numFmtId="166" fontId="77" fillId="0" borderId="0" xfId="383" applyNumberFormat="1" applyFont="1"/>
    <xf numFmtId="0" fontId="77" fillId="0" borderId="0" xfId="381" applyFont="1" applyAlignment="1">
      <alignment horizontal="left" indent="2"/>
    </xf>
    <xf numFmtId="0" fontId="77" fillId="0" borderId="0" xfId="381" applyFont="1" applyAlignment="1"/>
    <xf numFmtId="0" fontId="77" fillId="0" borderId="0" xfId="381" applyFont="1" applyFill="1" applyBorder="1" applyAlignment="1"/>
    <xf numFmtId="0" fontId="78" fillId="0" borderId="0" xfId="0" applyFont="1" applyAlignment="1">
      <alignment vertical="top"/>
    </xf>
    <xf numFmtId="0" fontId="76" fillId="73" borderId="8" xfId="0" applyFont="1" applyFill="1" applyBorder="1" applyAlignment="1">
      <alignment horizontal="left" vertical="top" wrapText="1"/>
    </xf>
    <xf numFmtId="0" fontId="78" fillId="73" borderId="52" xfId="0" applyFont="1" applyFill="1" applyBorder="1" applyAlignment="1">
      <alignment horizontal="center" vertical="top" wrapText="1"/>
    </xf>
    <xf numFmtId="0" fontId="78" fillId="73" borderId="8" xfId="0" applyFont="1" applyFill="1" applyBorder="1" applyAlignment="1">
      <alignment horizontal="center" vertical="top" wrapText="1"/>
    </xf>
    <xf numFmtId="0" fontId="78" fillId="73" borderId="8" xfId="0" applyFont="1" applyFill="1" applyBorder="1" applyAlignment="1">
      <alignment horizontal="right" vertical="top" wrapText="1"/>
    </xf>
    <xf numFmtId="0" fontId="78" fillId="0" borderId="8" xfId="0" applyFont="1" applyFill="1" applyBorder="1" applyAlignment="1">
      <alignment horizontal="left" vertical="top" wrapText="1"/>
    </xf>
    <xf numFmtId="0" fontId="78" fillId="0" borderId="52" xfId="0" applyFont="1" applyFill="1" applyBorder="1" applyAlignment="1">
      <alignment horizontal="left" vertical="top" wrapText="1"/>
    </xf>
    <xf numFmtId="0" fontId="78" fillId="0" borderId="52" xfId="0" applyFont="1" applyFill="1" applyBorder="1" applyAlignment="1">
      <alignment horizontal="center" vertical="top" wrapText="1"/>
    </xf>
    <xf numFmtId="167" fontId="78" fillId="0" borderId="8" xfId="51" applyNumberFormat="1" applyFont="1" applyFill="1" applyBorder="1" applyAlignment="1">
      <alignment horizontal="right" vertical="top"/>
    </xf>
    <xf numFmtId="0" fontId="78" fillId="0" borderId="8" xfId="0" applyFont="1" applyBorder="1" applyAlignment="1">
      <alignment horizontal="left" vertical="top" wrapText="1"/>
    </xf>
    <xf numFmtId="0" fontId="78" fillId="0" borderId="8" xfId="0" applyFont="1" applyBorder="1" applyAlignment="1">
      <alignment horizontal="center" vertical="top"/>
    </xf>
    <xf numFmtId="0" fontId="78" fillId="73" borderId="52" xfId="0" applyFont="1" applyFill="1" applyBorder="1" applyAlignment="1">
      <alignment horizontal="left" vertical="top" wrapText="1"/>
    </xf>
    <xf numFmtId="0" fontId="78" fillId="0" borderId="8" xfId="0" applyFont="1" applyFill="1" applyBorder="1" applyAlignment="1">
      <alignment horizontal="center" vertical="top"/>
    </xf>
    <xf numFmtId="0" fontId="78" fillId="0" borderId="44" xfId="516" applyFont="1" applyBorder="1" applyAlignment="1">
      <alignment vertical="top" wrapText="1"/>
    </xf>
    <xf numFmtId="0" fontId="78" fillId="0" borderId="44" xfId="532" applyFont="1" applyBorder="1" applyAlignment="1">
      <alignment vertical="top" wrapText="1"/>
    </xf>
    <xf numFmtId="0" fontId="78" fillId="0" borderId="44" xfId="532" applyFont="1" applyFill="1" applyBorder="1" applyAlignment="1">
      <alignment vertical="top" wrapText="1"/>
    </xf>
    <xf numFmtId="0" fontId="78" fillId="0" borderId="44" xfId="531" applyFont="1" applyBorder="1" applyAlignment="1">
      <alignment vertical="top" wrapText="1"/>
    </xf>
    <xf numFmtId="0" fontId="78" fillId="0" borderId="44" xfId="530" applyFont="1" applyBorder="1" applyAlignment="1">
      <alignment vertical="top" wrapText="1"/>
    </xf>
    <xf numFmtId="0" fontId="78" fillId="0" borderId="44" xfId="529" applyFont="1" applyBorder="1" applyAlignment="1">
      <alignment vertical="top" wrapText="1"/>
    </xf>
    <xf numFmtId="0" fontId="78" fillId="0" borderId="44" xfId="528" applyFont="1" applyBorder="1" applyAlignment="1">
      <alignment vertical="top" wrapText="1"/>
    </xf>
    <xf numFmtId="0" fontId="78" fillId="0" borderId="44" xfId="0" applyFont="1" applyBorder="1" applyAlignment="1">
      <alignment horizontal="left" vertical="top" wrapText="1"/>
    </xf>
    <xf numFmtId="0" fontId="78" fillId="0" borderId="44" xfId="515" applyFont="1" applyBorder="1" applyAlignment="1">
      <alignment vertical="top" wrapText="1"/>
    </xf>
    <xf numFmtId="0" fontId="78" fillId="0" borderId="44" xfId="527" applyFont="1" applyBorder="1" applyAlignment="1">
      <alignment vertical="top" wrapText="1"/>
    </xf>
    <xf numFmtId="0" fontId="78" fillId="0" borderId="44" xfId="526" applyFont="1" applyBorder="1" applyAlignment="1">
      <alignment vertical="top" wrapText="1"/>
    </xf>
    <xf numFmtId="0" fontId="78" fillId="0" borderId="44" xfId="525" applyFont="1" applyBorder="1" applyAlignment="1">
      <alignment vertical="top" wrapText="1"/>
    </xf>
    <xf numFmtId="0" fontId="78" fillId="0" borderId="44" xfId="524" applyFont="1" applyBorder="1" applyAlignment="1">
      <alignment vertical="top" wrapText="1"/>
    </xf>
    <xf numFmtId="0" fontId="78" fillId="0" borderId="44" xfId="523" applyFont="1" applyBorder="1" applyAlignment="1">
      <alignment vertical="top" wrapText="1"/>
    </xf>
    <xf numFmtId="0" fontId="78" fillId="0" borderId="44" xfId="522" applyFont="1" applyBorder="1" applyAlignment="1">
      <alignment vertical="top" wrapText="1"/>
    </xf>
    <xf numFmtId="0" fontId="78" fillId="0" borderId="44" xfId="521" applyFont="1" applyBorder="1" applyAlignment="1">
      <alignment vertical="top" wrapText="1"/>
    </xf>
    <xf numFmtId="0" fontId="78" fillId="0" borderId="44" xfId="520" applyFont="1" applyBorder="1" applyAlignment="1">
      <alignment vertical="top" wrapText="1"/>
    </xf>
    <xf numFmtId="0" fontId="78" fillId="0" borderId="44" xfId="519" applyFont="1" applyBorder="1" applyAlignment="1">
      <alignment vertical="top" wrapText="1"/>
    </xf>
    <xf numFmtId="0" fontId="78" fillId="73" borderId="8" xfId="0" applyFont="1" applyFill="1" applyBorder="1" applyAlignment="1">
      <alignment horizontal="left" vertical="top" wrapText="1"/>
    </xf>
    <xf numFmtId="0" fontId="78" fillId="73" borderId="8" xfId="0" applyFont="1" applyFill="1" applyBorder="1" applyAlignment="1">
      <alignment horizontal="center" vertical="top"/>
    </xf>
    <xf numFmtId="0" fontId="78" fillId="0" borderId="0" xfId="0" applyFont="1" applyAlignment="1">
      <alignment vertical="top" wrapText="1"/>
    </xf>
    <xf numFmtId="0" fontId="78" fillId="0" borderId="0" xfId="0" applyFont="1" applyAlignment="1">
      <alignment horizontal="right" vertical="top"/>
    </xf>
    <xf numFmtId="167" fontId="78" fillId="0" borderId="8" xfId="0" applyNumberFormat="1" applyFont="1" applyFill="1" applyBorder="1" applyAlignment="1">
      <alignment horizontal="right" vertical="top"/>
    </xf>
    <xf numFmtId="167" fontId="78" fillId="73" borderId="8" xfId="0" applyNumberFormat="1" applyFont="1" applyFill="1" applyBorder="1" applyAlignment="1">
      <alignment horizontal="right" vertical="top" wrapText="1"/>
    </xf>
    <xf numFmtId="167" fontId="78" fillId="0" borderId="8" xfId="0" applyNumberFormat="1" applyFont="1" applyBorder="1" applyAlignment="1">
      <alignment horizontal="right" vertical="top"/>
    </xf>
    <xf numFmtId="167" fontId="78" fillId="0" borderId="53" xfId="533" applyNumberFormat="1" applyFont="1" applyBorder="1" applyAlignment="1">
      <alignment vertical="top"/>
    </xf>
    <xf numFmtId="167" fontId="78" fillId="73" borderId="8" xfId="0" applyNumberFormat="1" applyFont="1" applyFill="1" applyBorder="1" applyAlignment="1">
      <alignment horizontal="center" vertical="top"/>
    </xf>
    <xf numFmtId="167" fontId="78" fillId="73" borderId="8" xfId="0" applyNumberFormat="1" applyFont="1" applyFill="1" applyBorder="1" applyAlignment="1">
      <alignment horizontal="right" vertical="top"/>
    </xf>
    <xf numFmtId="37" fontId="77" fillId="0" borderId="0" xfId="321" applyFont="1"/>
    <xf numFmtId="37" fontId="77" fillId="0" borderId="8" xfId="31" applyNumberFormat="1" applyFont="1" applyFill="1" applyBorder="1" applyAlignment="1">
      <alignment horizontal="center" vertical="top"/>
    </xf>
    <xf numFmtId="37" fontId="77" fillId="73" borderId="5" xfId="31" applyNumberFormat="1" applyFont="1" applyFill="1" applyBorder="1" applyAlignment="1">
      <alignment horizontal="center" vertical="top" wrapText="1"/>
    </xf>
    <xf numFmtId="37" fontId="77" fillId="50" borderId="8" xfId="31" applyNumberFormat="1" applyFont="1" applyFill="1" applyBorder="1" applyAlignment="1">
      <alignment horizontal="center" vertical="top"/>
    </xf>
    <xf numFmtId="37" fontId="77" fillId="0" borderId="8" xfId="31" applyNumberFormat="1" applyFont="1" applyFill="1" applyBorder="1" applyAlignment="1">
      <alignment horizontal="center" vertical="top" wrapText="1"/>
    </xf>
    <xf numFmtId="37" fontId="78" fillId="0" borderId="8" xfId="31" applyNumberFormat="1" applyFont="1" applyFill="1" applyBorder="1" applyAlignment="1">
      <alignment horizontal="center" vertical="top" wrapText="1"/>
    </xf>
    <xf numFmtId="37" fontId="78" fillId="73" borderId="5" xfId="31" applyNumberFormat="1" applyFont="1" applyFill="1" applyBorder="1" applyAlignment="1">
      <alignment horizontal="center" vertical="top" wrapText="1"/>
    </xf>
    <xf numFmtId="3" fontId="77" fillId="0" borderId="8" xfId="31" applyNumberFormat="1" applyFont="1" applyFill="1" applyBorder="1" applyAlignment="1">
      <alignment horizontal="center" vertical="top"/>
    </xf>
    <xf numFmtId="3" fontId="77" fillId="73" borderId="5" xfId="31" applyNumberFormat="1" applyFont="1" applyFill="1" applyBorder="1" applyAlignment="1">
      <alignment horizontal="center" vertical="top" wrapText="1"/>
    </xf>
    <xf numFmtId="3" fontId="77" fillId="50" borderId="8" xfId="31" applyNumberFormat="1" applyFont="1" applyFill="1" applyBorder="1" applyAlignment="1">
      <alignment horizontal="center" vertical="top"/>
    </xf>
    <xf numFmtId="3" fontId="77" fillId="0" borderId="8" xfId="31" applyNumberFormat="1" applyFont="1" applyFill="1" applyBorder="1" applyAlignment="1">
      <alignment horizontal="center" vertical="top" wrapText="1"/>
    </xf>
    <xf numFmtId="166" fontId="76" fillId="72" borderId="8" xfId="31" applyNumberFormat="1" applyFont="1" applyFill="1" applyBorder="1" applyAlignment="1">
      <alignment horizontal="centerContinuous"/>
    </xf>
    <xf numFmtId="0" fontId="76" fillId="73" borderId="57" xfId="0" applyFont="1" applyFill="1" applyBorder="1"/>
    <xf numFmtId="164" fontId="77" fillId="0" borderId="0" xfId="0" applyNumberFormat="1" applyFont="1" applyFill="1" applyAlignment="1">
      <alignment wrapText="1"/>
    </xf>
    <xf numFmtId="0" fontId="77" fillId="0" borderId="0" xfId="0" applyFont="1" applyFill="1" applyBorder="1" applyAlignment="1">
      <alignment wrapText="1"/>
    </xf>
    <xf numFmtId="164" fontId="77" fillId="0" borderId="0" xfId="0" applyNumberFormat="1" applyFont="1" applyFill="1"/>
    <xf numFmtId="0" fontId="76" fillId="73" borderId="41" xfId="0" applyFont="1" applyFill="1" applyBorder="1" applyAlignment="1">
      <alignment horizontal="center" vertical="center"/>
    </xf>
    <xf numFmtId="0" fontId="78" fillId="0" borderId="54" xfId="330" applyFont="1" applyBorder="1"/>
    <xf numFmtId="0" fontId="78" fillId="0" borderId="60" xfId="0" applyFont="1" applyBorder="1"/>
    <xf numFmtId="0" fontId="78" fillId="0" borderId="49" xfId="330" applyFont="1" applyBorder="1"/>
    <xf numFmtId="0" fontId="76" fillId="0" borderId="31" xfId="0" applyFont="1" applyBorder="1"/>
    <xf numFmtId="166" fontId="76" fillId="0" borderId="51" xfId="31" applyNumberFormat="1" applyFont="1" applyBorder="1"/>
    <xf numFmtId="166" fontId="76" fillId="0" borderId="32" xfId="31" applyNumberFormat="1" applyFont="1" applyBorder="1"/>
    <xf numFmtId="166" fontId="79" fillId="0" borderId="8" xfId="31" applyNumberFormat="1" applyFont="1" applyFill="1" applyBorder="1" applyAlignment="1">
      <alignment horizontal="center" vertical="top" wrapText="1"/>
    </xf>
    <xf numFmtId="44" fontId="79" fillId="0" borderId="32" xfId="51" applyNumberFormat="1" applyFont="1" applyFill="1" applyBorder="1" applyAlignment="1">
      <alignment horizontal="justify" vertical="top" wrapText="1"/>
    </xf>
    <xf numFmtId="165" fontId="78" fillId="0" borderId="5" xfId="0" applyNumberFormat="1" applyFont="1" applyFill="1" applyBorder="1" applyAlignment="1">
      <alignment horizontal="left" wrapText="1"/>
    </xf>
    <xf numFmtId="167" fontId="77" fillId="0" borderId="0" xfId="0" applyNumberFormat="1" applyFont="1" applyBorder="1"/>
    <xf numFmtId="167" fontId="77" fillId="0" borderId="0" xfId="0" applyNumberFormat="1" applyFont="1"/>
    <xf numFmtId="0" fontId="78" fillId="0" borderId="8" xfId="0" applyFont="1" applyBorder="1" applyAlignment="1">
      <alignment horizontal="left" wrapText="1"/>
    </xf>
    <xf numFmtId="167" fontId="78" fillId="0" borderId="8" xfId="51" applyNumberFormat="1" applyFont="1" applyFill="1" applyBorder="1" applyAlignment="1">
      <alignment horizontal="center" wrapText="1"/>
    </xf>
    <xf numFmtId="167" fontId="78" fillId="0" borderId="8" xfId="51" applyNumberFormat="1" applyFont="1" applyFill="1" applyBorder="1" applyAlignment="1">
      <alignment horizontal="left" wrapText="1"/>
    </xf>
    <xf numFmtId="0" fontId="78" fillId="0" borderId="8" xfId="358" applyFont="1" applyFill="1" applyBorder="1" applyAlignment="1">
      <alignment horizontal="left" wrapText="1"/>
    </xf>
    <xf numFmtId="0" fontId="78" fillId="0" borderId="8" xfId="378" applyFont="1" applyFill="1" applyBorder="1" applyAlignment="1">
      <alignment horizontal="left" wrapText="1"/>
    </xf>
    <xf numFmtId="0" fontId="78" fillId="0" borderId="8" xfId="379" applyFont="1" applyFill="1" applyBorder="1" applyAlignment="1">
      <alignment horizontal="left" wrapText="1"/>
    </xf>
    <xf numFmtId="0" fontId="78" fillId="71" borderId="8" xfId="0" applyFont="1" applyFill="1" applyBorder="1" applyAlignment="1">
      <alignment horizontal="center" wrapText="1"/>
    </xf>
    <xf numFmtId="0" fontId="78" fillId="71" borderId="8" xfId="0" applyFont="1" applyFill="1" applyBorder="1" applyAlignment="1">
      <alignment horizontal="left" wrapText="1"/>
    </xf>
    <xf numFmtId="0" fontId="78" fillId="0" borderId="8" xfId="51" applyNumberFormat="1" applyFont="1" applyFill="1" applyBorder="1" applyAlignment="1">
      <alignment horizontal="left" wrapText="1"/>
    </xf>
    <xf numFmtId="0" fontId="78" fillId="0" borderId="8" xfId="0" applyNumberFormat="1" applyFont="1" applyBorder="1" applyAlignment="1">
      <alignment horizontal="left" wrapText="1"/>
    </xf>
    <xf numFmtId="167" fontId="78" fillId="0" borderId="8" xfId="51" applyNumberFormat="1" applyFont="1" applyFill="1" applyBorder="1" applyAlignment="1">
      <alignment wrapText="1"/>
    </xf>
    <xf numFmtId="0" fontId="77" fillId="0" borderId="0" xfId="0" applyFont="1" applyAlignment="1">
      <alignment horizontal="center"/>
    </xf>
    <xf numFmtId="167" fontId="78" fillId="0" borderId="20" xfId="0" applyNumberFormat="1" applyFont="1" applyFill="1" applyBorder="1" applyAlignment="1">
      <alignment horizontal="left" wrapText="1"/>
    </xf>
    <xf numFmtId="167" fontId="78" fillId="0" borderId="53" xfId="0" applyNumberFormat="1" applyFont="1" applyBorder="1" applyAlignment="1">
      <alignment horizontal="left" wrapText="1"/>
    </xf>
    <xf numFmtId="167" fontId="78" fillId="0" borderId="53" xfId="0" applyNumberFormat="1" applyFont="1" applyFill="1" applyBorder="1" applyAlignment="1">
      <alignment horizontal="left" wrapText="1"/>
    </xf>
    <xf numFmtId="167" fontId="78" fillId="0" borderId="72" xfId="0" applyNumberFormat="1" applyFont="1" applyBorder="1" applyAlignment="1">
      <alignment horizontal="left" wrapText="1"/>
    </xf>
    <xf numFmtId="167" fontId="78" fillId="23" borderId="63" xfId="0" applyNumberFormat="1" applyFont="1" applyFill="1" applyBorder="1" applyAlignment="1">
      <alignment horizontal="left" wrapText="1"/>
    </xf>
    <xf numFmtId="167" fontId="76" fillId="0" borderId="37" xfId="0" applyNumberFormat="1" applyFont="1" applyBorder="1" applyAlignment="1">
      <alignment horizontal="left" wrapText="1"/>
    </xf>
    <xf numFmtId="167" fontId="92" fillId="0" borderId="37" xfId="0" applyNumberFormat="1" applyFont="1" applyBorder="1" applyAlignment="1">
      <alignment horizontal="left" wrapText="1"/>
    </xf>
    <xf numFmtId="167" fontId="93" fillId="0" borderId="18" xfId="0" applyNumberFormat="1" applyFont="1" applyBorder="1" applyAlignment="1">
      <alignment horizontal="left" wrapText="1"/>
    </xf>
    <xf numFmtId="167" fontId="78" fillId="0" borderId="60" xfId="0" applyNumberFormat="1" applyFont="1" applyFill="1" applyBorder="1" applyAlignment="1">
      <alignment horizontal="right" wrapText="1"/>
    </xf>
    <xf numFmtId="167" fontId="78" fillId="0" borderId="50" xfId="0" applyNumberFormat="1" applyFont="1" applyBorder="1" applyAlignment="1">
      <alignment horizontal="right" wrapText="1"/>
    </xf>
    <xf numFmtId="167" fontId="78" fillId="0" borderId="50" xfId="0" applyNumberFormat="1" applyFont="1" applyFill="1" applyBorder="1" applyAlignment="1">
      <alignment horizontal="right" wrapText="1"/>
    </xf>
    <xf numFmtId="167" fontId="78" fillId="0" borderId="69" xfId="0" applyNumberFormat="1" applyFont="1" applyBorder="1" applyAlignment="1">
      <alignment horizontal="right" wrapText="1"/>
    </xf>
    <xf numFmtId="167" fontId="78" fillId="23" borderId="32" xfId="0" applyNumberFormat="1" applyFont="1" applyFill="1" applyBorder="1" applyAlignment="1">
      <alignment horizontal="center" wrapText="1"/>
    </xf>
    <xf numFmtId="167" fontId="76" fillId="0" borderId="28" xfId="0" applyNumberFormat="1" applyFont="1" applyBorder="1" applyAlignment="1">
      <alignment horizontal="right" wrapText="1"/>
    </xf>
    <xf numFmtId="167" fontId="92" fillId="0" borderId="28" xfId="0" applyNumberFormat="1" applyFont="1" applyBorder="1" applyAlignment="1">
      <alignment horizontal="right" wrapText="1"/>
    </xf>
    <xf numFmtId="167" fontId="93" fillId="0" borderId="42" xfId="0" applyNumberFormat="1" applyFont="1" applyBorder="1" applyAlignment="1">
      <alignment horizontal="right" wrapText="1"/>
    </xf>
    <xf numFmtId="167" fontId="78" fillId="0" borderId="54" xfId="0" applyNumberFormat="1" applyFont="1" applyBorder="1" applyAlignment="1">
      <alignment horizontal="right" wrapText="1"/>
    </xf>
    <xf numFmtId="167" fontId="78" fillId="0" borderId="21" xfId="0" applyNumberFormat="1" applyFont="1" applyBorder="1" applyAlignment="1">
      <alignment horizontal="right" wrapText="1"/>
    </xf>
    <xf numFmtId="167" fontId="78" fillId="0" borderId="49" xfId="0" applyNumberFormat="1" applyFont="1" applyBorder="1" applyAlignment="1">
      <alignment horizontal="right" wrapText="1"/>
    </xf>
    <xf numFmtId="167" fontId="78" fillId="0" borderId="8" xfId="0" applyNumberFormat="1" applyFont="1" applyBorder="1" applyAlignment="1">
      <alignment horizontal="right" wrapText="1"/>
    </xf>
    <xf numFmtId="167" fontId="78" fillId="0" borderId="46" xfId="0" applyNumberFormat="1" applyFont="1" applyBorder="1" applyAlignment="1">
      <alignment horizontal="right" wrapText="1"/>
    </xf>
    <xf numFmtId="167" fontId="78" fillId="23" borderId="31" xfId="0" applyNumberFormat="1" applyFont="1" applyFill="1" applyBorder="1" applyAlignment="1">
      <alignment horizontal="center" wrapText="1"/>
    </xf>
    <xf numFmtId="167" fontId="78" fillId="23" borderId="51" xfId="0" applyNumberFormat="1" applyFont="1" applyFill="1" applyBorder="1" applyAlignment="1">
      <alignment horizontal="center" wrapText="1"/>
    </xf>
    <xf numFmtId="167" fontId="76" fillId="0" borderId="27" xfId="0" applyNumberFormat="1" applyFont="1" applyBorder="1" applyAlignment="1">
      <alignment horizontal="right" wrapText="1"/>
    </xf>
    <xf numFmtId="167" fontId="76" fillId="0" borderId="36" xfId="0" applyNumberFormat="1" applyFont="1" applyBorder="1" applyAlignment="1">
      <alignment horizontal="right" wrapText="1"/>
    </xf>
    <xf numFmtId="167" fontId="92" fillId="0" borderId="27" xfId="0" applyNumberFormat="1" applyFont="1" applyBorder="1" applyAlignment="1">
      <alignment horizontal="right" wrapText="1"/>
    </xf>
    <xf numFmtId="167" fontId="92" fillId="0" borderId="36" xfId="0" applyNumberFormat="1" applyFont="1" applyBorder="1" applyAlignment="1">
      <alignment horizontal="right" wrapText="1"/>
    </xf>
    <xf numFmtId="167" fontId="93" fillId="0" borderId="19" xfId="0" applyNumberFormat="1" applyFont="1" applyBorder="1" applyAlignment="1">
      <alignment horizontal="right" wrapText="1"/>
    </xf>
    <xf numFmtId="9" fontId="78" fillId="0" borderId="60" xfId="0" applyNumberFormat="1" applyFont="1" applyBorder="1" applyAlignment="1">
      <alignment horizontal="center" wrapText="1"/>
    </xf>
    <xf numFmtId="9" fontId="76" fillId="0" borderId="28" xfId="0" applyNumberFormat="1" applyFont="1" applyBorder="1" applyAlignment="1">
      <alignment horizontal="center" wrapText="1"/>
    </xf>
    <xf numFmtId="9" fontId="78" fillId="0" borderId="28" xfId="0" applyNumberFormat="1" applyFont="1" applyBorder="1" applyAlignment="1">
      <alignment horizontal="center" wrapText="1"/>
    </xf>
    <xf numFmtId="9" fontId="78" fillId="0" borderId="50" xfId="0" applyNumberFormat="1" applyFont="1" applyBorder="1" applyAlignment="1">
      <alignment horizontal="center" wrapText="1"/>
    </xf>
    <xf numFmtId="9" fontId="93" fillId="0" borderId="42" xfId="0" applyNumberFormat="1" applyFont="1" applyBorder="1" applyAlignment="1">
      <alignment horizontal="center" wrapText="1"/>
    </xf>
    <xf numFmtId="167" fontId="78" fillId="0" borderId="21" xfId="0" applyNumberFormat="1" applyFont="1" applyFill="1" applyBorder="1" applyAlignment="1">
      <alignment horizontal="right" wrapText="1"/>
    </xf>
    <xf numFmtId="167" fontId="78" fillId="0" borderId="8" xfId="0" applyNumberFormat="1" applyFont="1" applyFill="1" applyBorder="1" applyAlignment="1">
      <alignment horizontal="right" wrapText="1"/>
    </xf>
    <xf numFmtId="167" fontId="78" fillId="0" borderId="46" xfId="0" applyNumberFormat="1" applyFont="1" applyFill="1" applyBorder="1" applyAlignment="1">
      <alignment horizontal="right" wrapText="1"/>
    </xf>
    <xf numFmtId="167" fontId="76" fillId="0" borderId="36" xfId="0" applyNumberFormat="1" applyFont="1" applyFill="1" applyBorder="1" applyAlignment="1">
      <alignment horizontal="right" wrapText="1"/>
    </xf>
    <xf numFmtId="167" fontId="92" fillId="0" borderId="36" xfId="0" applyNumberFormat="1" applyFont="1" applyFill="1" applyBorder="1" applyAlignment="1">
      <alignment horizontal="right" wrapText="1"/>
    </xf>
    <xf numFmtId="167" fontId="93" fillId="50" borderId="19" xfId="0" applyNumberFormat="1" applyFont="1" applyFill="1" applyBorder="1" applyAlignment="1">
      <alignment horizontal="right" wrapText="1"/>
    </xf>
    <xf numFmtId="9" fontId="78" fillId="0" borderId="60" xfId="0" applyNumberFormat="1" applyFont="1" applyFill="1" applyBorder="1" applyAlignment="1">
      <alignment horizontal="left" wrapText="1"/>
    </xf>
    <xf numFmtId="9" fontId="78" fillId="0" borderId="50" xfId="0" applyNumberFormat="1" applyFont="1" applyFill="1" applyBorder="1" applyAlignment="1">
      <alignment horizontal="left" wrapText="1"/>
    </xf>
    <xf numFmtId="0" fontId="78" fillId="23" borderId="70" xfId="0" applyFont="1" applyFill="1" applyBorder="1" applyAlignment="1">
      <alignment horizontal="left" wrapText="1"/>
    </xf>
    <xf numFmtId="9" fontId="76" fillId="0" borderId="28" xfId="0" applyNumberFormat="1" applyFont="1" applyFill="1" applyBorder="1" applyAlignment="1">
      <alignment horizontal="left" wrapText="1"/>
    </xf>
    <xf numFmtId="9" fontId="78" fillId="0" borderId="28" xfId="0" applyNumberFormat="1" applyFont="1" applyFill="1" applyBorder="1" applyAlignment="1">
      <alignment horizontal="left" wrapText="1"/>
    </xf>
    <xf numFmtId="9" fontId="93" fillId="50" borderId="42" xfId="0" applyNumberFormat="1" applyFont="1" applyFill="1" applyBorder="1" applyAlignment="1">
      <alignment horizontal="left" wrapText="1"/>
    </xf>
    <xf numFmtId="0" fontId="76" fillId="0" borderId="41" xfId="329" applyFont="1" applyFill="1" applyBorder="1" applyAlignment="1">
      <alignment horizontal="left"/>
    </xf>
    <xf numFmtId="0" fontId="93" fillId="72" borderId="19" xfId="0" applyFont="1" applyFill="1" applyBorder="1" applyAlignment="1">
      <alignment horizontal="center" vertical="center" wrapText="1"/>
    </xf>
    <xf numFmtId="0" fontId="93" fillId="72" borderId="42" xfId="0" applyFont="1" applyFill="1" applyBorder="1" applyAlignment="1">
      <alignment horizontal="center" vertical="center" wrapText="1"/>
    </xf>
    <xf numFmtId="0" fontId="93" fillId="0" borderId="54" xfId="0" applyFont="1" applyBorder="1" applyAlignment="1">
      <alignment horizontal="right" wrapText="1"/>
    </xf>
    <xf numFmtId="3" fontId="92" fillId="0" borderId="21" xfId="0" applyNumberFormat="1" applyFont="1" applyBorder="1" applyAlignment="1">
      <alignment horizontal="center" wrapText="1"/>
    </xf>
    <xf numFmtId="3" fontId="92" fillId="0" borderId="60" xfId="0" applyNumberFormat="1" applyFont="1" applyBorder="1" applyAlignment="1">
      <alignment horizontal="center" wrapText="1"/>
    </xf>
    <xf numFmtId="0" fontId="93" fillId="0" borderId="31" xfId="0" applyFont="1" applyBorder="1" applyAlignment="1">
      <alignment horizontal="right" wrapText="1"/>
    </xf>
    <xf numFmtId="0" fontId="92" fillId="23" borderId="51" xfId="0" applyFont="1" applyFill="1" applyBorder="1" applyAlignment="1">
      <alignment horizontal="center" wrapText="1"/>
    </xf>
    <xf numFmtId="10" fontId="92" fillId="0" borderId="51" xfId="0" applyNumberFormat="1" applyFont="1" applyBorder="1" applyAlignment="1">
      <alignment horizontal="center" wrapText="1"/>
    </xf>
    <xf numFmtId="10" fontId="92" fillId="0" borderId="32" xfId="0" applyNumberFormat="1" applyFont="1" applyBorder="1" applyAlignment="1">
      <alignment horizontal="center" wrapText="1"/>
    </xf>
    <xf numFmtId="0" fontId="76" fillId="0" borderId="40" xfId="329" applyFont="1" applyFill="1" applyBorder="1" applyAlignment="1">
      <alignment horizontal="left" vertical="center"/>
    </xf>
    <xf numFmtId="0" fontId="76" fillId="72" borderId="41" xfId="0" applyFont="1" applyFill="1" applyBorder="1" applyAlignment="1">
      <alignment horizontal="center" vertical="center" wrapText="1"/>
    </xf>
    <xf numFmtId="0" fontId="76" fillId="72" borderId="19" xfId="0" applyFont="1" applyFill="1" applyBorder="1" applyAlignment="1">
      <alignment horizontal="center" vertical="center" wrapText="1"/>
    </xf>
    <xf numFmtId="0" fontId="76" fillId="72" borderId="42" xfId="0" applyFont="1" applyFill="1" applyBorder="1" applyAlignment="1">
      <alignment horizontal="center" vertical="center" wrapText="1"/>
    </xf>
    <xf numFmtId="14" fontId="76" fillId="0" borderId="38" xfId="0" applyNumberFormat="1" applyFont="1" applyFill="1" applyBorder="1" applyAlignment="1">
      <alignment horizontal="left" vertical="center"/>
    </xf>
    <xf numFmtId="3" fontId="78" fillId="0" borderId="21" xfId="327" applyNumberFormat="1" applyFont="1" applyFill="1" applyBorder="1"/>
    <xf numFmtId="3" fontId="78" fillId="0" borderId="21" xfId="327" applyNumberFormat="1" applyFont="1" applyBorder="1"/>
    <xf numFmtId="10" fontId="78" fillId="0" borderId="21" xfId="327" applyNumberFormat="1" applyFont="1" applyBorder="1"/>
    <xf numFmtId="10" fontId="78" fillId="0" borderId="60" xfId="327" applyNumberFormat="1" applyFont="1" applyFill="1" applyBorder="1"/>
    <xf numFmtId="14" fontId="76" fillId="0" borderId="57" xfId="0" applyNumberFormat="1" applyFont="1" applyFill="1" applyBorder="1" applyAlignment="1">
      <alignment horizontal="left" vertical="center"/>
    </xf>
    <xf numFmtId="3" fontId="78" fillId="0" borderId="8" xfId="327" applyNumberFormat="1" applyFont="1" applyFill="1" applyBorder="1"/>
    <xf numFmtId="3" fontId="78" fillId="0" borderId="8" xfId="327" applyNumberFormat="1" applyFont="1" applyBorder="1"/>
    <xf numFmtId="10" fontId="78" fillId="0" borderId="8" xfId="327" applyNumberFormat="1" applyFont="1" applyBorder="1"/>
    <xf numFmtId="10" fontId="78" fillId="0" borderId="50" xfId="327" applyNumberFormat="1" applyFont="1" applyFill="1" applyBorder="1"/>
    <xf numFmtId="10" fontId="78" fillId="0" borderId="50" xfId="327" applyNumberFormat="1" applyFont="1" applyBorder="1"/>
    <xf numFmtId="14" fontId="76" fillId="0" borderId="90" xfId="0" applyNumberFormat="1" applyFont="1" applyFill="1" applyBorder="1" applyAlignment="1">
      <alignment horizontal="left" vertical="center"/>
    </xf>
    <xf numFmtId="3" fontId="78" fillId="0" borderId="80" xfId="327" applyNumberFormat="1" applyFont="1" applyFill="1" applyBorder="1"/>
    <xf numFmtId="3" fontId="78" fillId="0" borderId="46" xfId="327" applyNumberFormat="1" applyFont="1" applyFill="1" applyBorder="1"/>
    <xf numFmtId="10" fontId="78" fillId="0" borderId="80" xfId="327" applyNumberFormat="1" applyFont="1" applyBorder="1"/>
    <xf numFmtId="10" fontId="78" fillId="0" borderId="46" xfId="327" applyNumberFormat="1" applyFont="1" applyBorder="1"/>
    <xf numFmtId="10" fontId="78" fillId="0" borderId="69" xfId="327" applyNumberFormat="1" applyFont="1" applyBorder="1"/>
    <xf numFmtId="0" fontId="76" fillId="0" borderId="41" xfId="0" applyFont="1" applyFill="1" applyBorder="1" applyAlignment="1">
      <alignment horizontal="left"/>
    </xf>
    <xf numFmtId="3" fontId="76" fillId="0" borderId="19" xfId="327" applyNumberFormat="1" applyFont="1" applyBorder="1"/>
    <xf numFmtId="10" fontId="76" fillId="0" borderId="19" xfId="327" applyNumberFormat="1" applyFont="1" applyBorder="1"/>
    <xf numFmtId="10" fontId="76" fillId="0" borderId="42" xfId="327" applyNumberFormat="1" applyFont="1" applyFill="1" applyBorder="1"/>
    <xf numFmtId="0" fontId="86" fillId="0" borderId="0" xfId="327" applyFont="1" applyFill="1"/>
    <xf numFmtId="0" fontId="77" fillId="0" borderId="0" xfId="329" applyFont="1" applyFill="1"/>
    <xf numFmtId="0" fontId="77" fillId="0" borderId="0" xfId="329" applyFont="1" applyFill="1" applyAlignment="1"/>
    <xf numFmtId="0" fontId="78" fillId="0" borderId="38" xfId="327" applyFont="1" applyFill="1" applyBorder="1"/>
    <xf numFmtId="3" fontId="78" fillId="0" borderId="54" xfId="327" applyNumberFormat="1" applyFont="1" applyFill="1" applyBorder="1"/>
    <xf numFmtId="3" fontId="78" fillId="0" borderId="60" xfId="327" applyNumberFormat="1" applyFont="1" applyBorder="1"/>
    <xf numFmtId="9" fontId="78" fillId="0" borderId="20" xfId="31" applyNumberFormat="1" applyFont="1" applyBorder="1" applyAlignment="1">
      <alignment horizontal="right"/>
    </xf>
    <xf numFmtId="9" fontId="78" fillId="0" borderId="21" xfId="31" applyNumberFormat="1" applyFont="1" applyBorder="1" applyAlignment="1">
      <alignment horizontal="right"/>
    </xf>
    <xf numFmtId="9" fontId="78" fillId="0" borderId="60" xfId="31" applyNumberFormat="1" applyFont="1" applyBorder="1"/>
    <xf numFmtId="0" fontId="78" fillId="0" borderId="57" xfId="327" applyFont="1" applyFill="1" applyBorder="1"/>
    <xf numFmtId="3" fontId="78" fillId="0" borderId="49" xfId="327" applyNumberFormat="1" applyFont="1" applyFill="1" applyBorder="1"/>
    <xf numFmtId="3" fontId="78" fillId="0" borderId="50" xfId="327" applyNumberFormat="1" applyFont="1" applyBorder="1"/>
    <xf numFmtId="9" fontId="78" fillId="0" borderId="50" xfId="31" applyNumberFormat="1" applyFont="1" applyBorder="1"/>
    <xf numFmtId="0" fontId="78" fillId="0" borderId="90" xfId="327" applyFont="1" applyFill="1" applyBorder="1"/>
    <xf numFmtId="3" fontId="78" fillId="0" borderId="31" xfId="327" applyNumberFormat="1" applyFont="1" applyFill="1" applyBorder="1"/>
    <xf numFmtId="3" fontId="78" fillId="0" borderId="51" xfId="327" applyNumberFormat="1" applyFont="1" applyFill="1" applyBorder="1"/>
    <xf numFmtId="3" fontId="78" fillId="0" borderId="32" xfId="327" applyNumberFormat="1" applyFont="1" applyBorder="1"/>
    <xf numFmtId="9" fontId="78" fillId="0" borderId="48" xfId="31" applyNumberFormat="1" applyFont="1" applyBorder="1" applyAlignment="1">
      <alignment horizontal="right"/>
    </xf>
    <xf numFmtId="9" fontId="78" fillId="0" borderId="80" xfId="31" applyNumberFormat="1" applyFont="1" applyBorder="1" applyAlignment="1">
      <alignment horizontal="right"/>
    </xf>
    <xf numFmtId="9" fontId="78" fillId="0" borderId="69" xfId="31" applyNumberFormat="1" applyFont="1" applyBorder="1"/>
    <xf numFmtId="0" fontId="76" fillId="0" borderId="22" xfId="327" applyFont="1" applyBorder="1"/>
    <xf numFmtId="3" fontId="76" fillId="0" borderId="41" xfId="327" applyNumberFormat="1" applyFont="1" applyFill="1" applyBorder="1"/>
    <xf numFmtId="3" fontId="76" fillId="0" borderId="19" xfId="327" applyNumberFormat="1" applyFont="1" applyFill="1" applyBorder="1"/>
    <xf numFmtId="3" fontId="76" fillId="0" borderId="42" xfId="327" applyNumberFormat="1" applyFont="1" applyFill="1" applyBorder="1"/>
    <xf numFmtId="9" fontId="76" fillId="0" borderId="18" xfId="31" applyNumberFormat="1" applyFont="1" applyBorder="1"/>
    <xf numFmtId="9" fontId="76" fillId="0" borderId="19" xfId="31" applyNumberFormat="1" applyFont="1" applyBorder="1"/>
    <xf numFmtId="9" fontId="76" fillId="0" borderId="42" xfId="31" applyNumberFormat="1" applyFont="1" applyBorder="1"/>
    <xf numFmtId="0" fontId="94" fillId="0" borderId="0" xfId="0" applyFont="1" applyBorder="1" applyAlignment="1">
      <alignment horizontal="center" vertical="top" wrapText="1"/>
    </xf>
    <xf numFmtId="0" fontId="76" fillId="0" borderId="0" xfId="0" applyFont="1" applyBorder="1" applyAlignment="1">
      <alignment vertical="top"/>
    </xf>
    <xf numFmtId="0" fontId="77" fillId="0" borderId="0" xfId="0" applyFont="1" applyBorder="1" applyAlignment="1">
      <alignment vertical="top"/>
    </xf>
    <xf numFmtId="0" fontId="78" fillId="0" borderId="0" xfId="0" applyFont="1" applyFill="1" applyAlignment="1">
      <alignment vertical="top"/>
    </xf>
    <xf numFmtId="0" fontId="76" fillId="0" borderId="0" xfId="0" applyFont="1" applyAlignment="1">
      <alignment vertical="top"/>
    </xf>
    <xf numFmtId="0" fontId="78" fillId="0" borderId="0" xfId="328" applyFont="1" applyFill="1"/>
    <xf numFmtId="0" fontId="78" fillId="0" borderId="0" xfId="328" applyFont="1" applyFill="1" applyAlignment="1">
      <alignment vertical="top"/>
    </xf>
    <xf numFmtId="0" fontId="76" fillId="72" borderId="31" xfId="328" applyFont="1" applyFill="1" applyBorder="1" applyAlignment="1">
      <alignment horizontal="center" vertical="center" wrapText="1"/>
    </xf>
    <xf numFmtId="0" fontId="76" fillId="72" borderId="51" xfId="328" applyFont="1" applyFill="1" applyBorder="1" applyAlignment="1">
      <alignment horizontal="center" vertical="center" wrapText="1"/>
    </xf>
    <xf numFmtId="0" fontId="76" fillId="72" borderId="32" xfId="328" applyFont="1" applyFill="1" applyBorder="1" applyAlignment="1">
      <alignment horizontal="center" vertical="center" wrapText="1"/>
    </xf>
    <xf numFmtId="3" fontId="76" fillId="72" borderId="63" xfId="328" applyNumberFormat="1" applyFont="1" applyFill="1" applyBorder="1" applyAlignment="1">
      <alignment horizontal="center" wrapText="1"/>
    </xf>
    <xf numFmtId="3" fontId="76" fillId="72" borderId="51" xfId="328" applyNumberFormat="1" applyFont="1" applyFill="1" applyBorder="1" applyAlignment="1">
      <alignment horizontal="center" wrapText="1"/>
    </xf>
    <xf numFmtId="3" fontId="76" fillId="72" borderId="32" xfId="328" applyNumberFormat="1" applyFont="1" applyFill="1" applyBorder="1" applyAlignment="1">
      <alignment horizontal="center" wrapText="1"/>
    </xf>
    <xf numFmtId="0" fontId="78" fillId="0" borderId="26" xfId="328" applyFont="1" applyFill="1" applyBorder="1" applyAlignment="1">
      <alignment horizontal="left"/>
    </xf>
    <xf numFmtId="0" fontId="78" fillId="0" borderId="54" xfId="328" applyFont="1" applyFill="1" applyBorder="1" applyAlignment="1">
      <alignment horizontal="center" vertical="top" wrapText="1"/>
    </xf>
    <xf numFmtId="0" fontId="78" fillId="0" borderId="21" xfId="328" applyFont="1" applyFill="1" applyBorder="1" applyAlignment="1">
      <alignment horizontal="center" vertical="top" wrapText="1"/>
    </xf>
    <xf numFmtId="0" fontId="78" fillId="0" borderId="60" xfId="328" applyFont="1" applyFill="1" applyBorder="1" applyAlignment="1">
      <alignment horizontal="center" vertical="top" wrapText="1"/>
    </xf>
    <xf numFmtId="3" fontId="78" fillId="0" borderId="20" xfId="328" applyNumberFormat="1" applyFont="1" applyFill="1" applyBorder="1" applyAlignment="1">
      <alignment horizontal="center" vertical="top" wrapText="1"/>
    </xf>
    <xf numFmtId="3" fontId="78" fillId="0" borderId="21" xfId="328" applyNumberFormat="1" applyFont="1" applyFill="1" applyBorder="1" applyAlignment="1">
      <alignment horizontal="center" vertical="top" wrapText="1"/>
    </xf>
    <xf numFmtId="3" fontId="78" fillId="0" borderId="60" xfId="328" applyNumberFormat="1" applyFont="1" applyFill="1" applyBorder="1" applyAlignment="1">
      <alignment horizontal="center" vertical="top" wrapText="1"/>
    </xf>
    <xf numFmtId="0" fontId="78" fillId="0" borderId="29" xfId="328" applyFont="1" applyFill="1" applyBorder="1" applyAlignment="1">
      <alignment horizontal="left"/>
    </xf>
    <xf numFmtId="0" fontId="78" fillId="0" borderId="49" xfId="328" applyFont="1" applyFill="1" applyBorder="1" applyAlignment="1">
      <alignment horizontal="center" vertical="top" wrapText="1"/>
    </xf>
    <xf numFmtId="0" fontId="78" fillId="0" borderId="8" xfId="328" applyFont="1" applyFill="1" applyBorder="1" applyAlignment="1">
      <alignment horizontal="center" vertical="top" wrapText="1"/>
    </xf>
    <xf numFmtId="0" fontId="78" fillId="0" borderId="8" xfId="328" applyFont="1" applyFill="1" applyBorder="1" applyAlignment="1">
      <alignment horizontal="center"/>
    </xf>
    <xf numFmtId="0" fontId="78" fillId="0" borderId="50" xfId="328" applyFont="1" applyFill="1" applyBorder="1" applyAlignment="1">
      <alignment horizontal="center"/>
    </xf>
    <xf numFmtId="0" fontId="78" fillId="0" borderId="49" xfId="328" applyFont="1" applyFill="1" applyBorder="1" applyAlignment="1">
      <alignment horizontal="center"/>
    </xf>
    <xf numFmtId="0" fontId="78" fillId="0" borderId="50" xfId="328" applyFont="1" applyFill="1" applyBorder="1" applyAlignment="1">
      <alignment horizontal="center" vertical="top" wrapText="1"/>
    </xf>
    <xf numFmtId="0" fontId="78" fillId="0" borderId="68" xfId="328" applyFont="1" applyFill="1" applyBorder="1" applyAlignment="1">
      <alignment horizontal="center" vertical="top" wrapText="1"/>
    </xf>
    <xf numFmtId="0" fontId="78" fillId="0" borderId="46" xfId="328" applyFont="1" applyFill="1" applyBorder="1" applyAlignment="1">
      <alignment horizontal="center" vertical="top" wrapText="1"/>
    </xf>
    <xf numFmtId="0" fontId="78" fillId="0" borderId="46" xfId="328" applyFont="1" applyFill="1" applyBorder="1" applyAlignment="1">
      <alignment horizontal="center"/>
    </xf>
    <xf numFmtId="0" fontId="78" fillId="0" borderId="69" xfId="328" applyFont="1" applyFill="1" applyBorder="1" applyAlignment="1">
      <alignment horizontal="center"/>
    </xf>
    <xf numFmtId="0" fontId="78" fillId="0" borderId="69" xfId="328" applyFont="1" applyFill="1" applyBorder="1" applyAlignment="1">
      <alignment horizontal="center" vertical="top" wrapText="1"/>
    </xf>
    <xf numFmtId="0" fontId="76" fillId="0" borderId="40" xfId="328" applyFont="1" applyFill="1" applyBorder="1" applyAlignment="1">
      <alignment horizontal="left"/>
    </xf>
    <xf numFmtId="0" fontId="76" fillId="0" borderId="47" xfId="328" applyFont="1" applyFill="1" applyBorder="1"/>
    <xf numFmtId="0" fontId="76" fillId="0" borderId="4" xfId="328" applyFont="1" applyFill="1" applyBorder="1"/>
    <xf numFmtId="3" fontId="76" fillId="0" borderId="42" xfId="328" applyNumberFormat="1" applyFont="1" applyFill="1" applyBorder="1" applyAlignment="1">
      <alignment horizontal="center" vertical="top" wrapText="1"/>
    </xf>
    <xf numFmtId="3" fontId="78" fillId="0" borderId="0" xfId="328" applyNumberFormat="1" applyFont="1" applyFill="1"/>
    <xf numFmtId="0" fontId="76" fillId="72" borderId="41" xfId="327" applyFont="1" applyFill="1" applyBorder="1" applyAlignment="1">
      <alignment horizontal="center" vertical="center" wrapText="1"/>
    </xf>
    <xf numFmtId="0" fontId="76" fillId="72" borderId="19" xfId="327" applyFont="1" applyFill="1" applyBorder="1" applyAlignment="1">
      <alignment horizontal="center" vertical="center" wrapText="1"/>
    </xf>
    <xf numFmtId="0" fontId="76" fillId="72" borderId="42" xfId="327" applyFont="1" applyFill="1" applyBorder="1" applyAlignment="1">
      <alignment horizontal="center" vertical="center" wrapText="1"/>
    </xf>
    <xf numFmtId="14" fontId="76" fillId="0" borderId="38" xfId="0" applyNumberFormat="1" applyFont="1" applyFill="1" applyBorder="1" applyAlignment="1">
      <alignment horizontal="left"/>
    </xf>
    <xf numFmtId="9" fontId="78" fillId="0" borderId="21" xfId="327" applyNumberFormat="1" applyFont="1" applyBorder="1" applyAlignment="1">
      <alignment horizontal="center"/>
    </xf>
    <xf numFmtId="174" fontId="78" fillId="0" borderId="60" xfId="327" applyNumberFormat="1" applyFont="1" applyBorder="1"/>
    <xf numFmtId="14" fontId="76" fillId="0" borderId="57" xfId="0" applyNumberFormat="1" applyFont="1" applyFill="1" applyBorder="1" applyAlignment="1">
      <alignment horizontal="left"/>
    </xf>
    <xf numFmtId="3" fontId="78" fillId="0" borderId="8" xfId="327" applyNumberFormat="1" applyFont="1" applyBorder="1" applyAlignment="1"/>
    <xf numFmtId="14" fontId="76" fillId="0" borderId="58" xfId="0" applyNumberFormat="1" applyFont="1" applyFill="1" applyBorder="1" applyAlignment="1">
      <alignment horizontal="left"/>
    </xf>
    <xf numFmtId="3" fontId="78" fillId="0" borderId="76" xfId="327" applyNumberFormat="1" applyFont="1" applyBorder="1"/>
    <xf numFmtId="9" fontId="78" fillId="0" borderId="76" xfId="327" applyNumberFormat="1" applyFont="1" applyBorder="1" applyAlignment="1">
      <alignment horizontal="center"/>
    </xf>
    <xf numFmtId="174" fontId="78" fillId="0" borderId="75" xfId="327" applyNumberFormat="1" applyFont="1" applyBorder="1"/>
    <xf numFmtId="175" fontId="76" fillId="0" borderId="0" xfId="0" applyNumberFormat="1" applyFont="1" applyFill="1" applyBorder="1" applyAlignment="1">
      <alignment horizontal="center"/>
    </xf>
    <xf numFmtId="3" fontId="78" fillId="0" borderId="0" xfId="0" applyNumberFormat="1" applyFont="1" applyFill="1" applyBorder="1"/>
    <xf numFmtId="3" fontId="78" fillId="0" borderId="0" xfId="0" applyNumberFormat="1" applyFont="1" applyBorder="1"/>
    <xf numFmtId="0" fontId="76" fillId="73" borderId="27" xfId="0" applyFont="1" applyFill="1" applyBorder="1" applyAlignment="1">
      <alignment horizontal="center" wrapText="1"/>
    </xf>
    <xf numFmtId="0" fontId="76" fillId="73" borderId="28" xfId="0" applyFont="1" applyFill="1" applyBorder="1" applyAlignment="1">
      <alignment horizontal="center" wrapText="1"/>
    </xf>
    <xf numFmtId="0" fontId="76" fillId="73" borderId="31" xfId="0" applyFont="1" applyFill="1" applyBorder="1" applyAlignment="1">
      <alignment horizontal="center" wrapText="1"/>
    </xf>
    <xf numFmtId="0" fontId="76" fillId="73" borderId="32" xfId="0" applyFont="1" applyFill="1" applyBorder="1" applyAlignment="1">
      <alignment horizontal="center" wrapText="1"/>
    </xf>
    <xf numFmtId="0" fontId="78" fillId="0" borderId="88" xfId="0" applyFont="1" applyFill="1" applyBorder="1" applyAlignment="1">
      <alignment horizontal="center" wrapText="1"/>
    </xf>
    <xf numFmtId="176" fontId="92" fillId="0" borderId="54" xfId="0" applyNumberFormat="1" applyFont="1" applyFill="1" applyBorder="1" applyAlignment="1">
      <alignment horizontal="center" wrapText="1"/>
    </xf>
    <xf numFmtId="176" fontId="92" fillId="0" borderId="60" xfId="0" applyNumberFormat="1" applyFont="1" applyFill="1" applyBorder="1" applyAlignment="1">
      <alignment horizontal="center" wrapText="1"/>
    </xf>
    <xf numFmtId="176" fontId="92" fillId="0" borderId="89" xfId="0" applyNumberFormat="1" applyFont="1" applyFill="1" applyBorder="1" applyAlignment="1">
      <alignment horizontal="center" wrapText="1"/>
    </xf>
    <xf numFmtId="0" fontId="78" fillId="0" borderId="91" xfId="0" applyFont="1" applyFill="1" applyBorder="1" applyAlignment="1">
      <alignment horizontal="center" wrapText="1"/>
    </xf>
    <xf numFmtId="176" fontId="92" fillId="0" borderId="68" xfId="0" applyNumberFormat="1" applyFont="1" applyFill="1" applyBorder="1" applyAlignment="1">
      <alignment horizontal="center" wrapText="1"/>
    </xf>
    <xf numFmtId="176" fontId="92" fillId="0" borderId="69" xfId="0" applyNumberFormat="1" applyFont="1" applyFill="1" applyBorder="1" applyAlignment="1">
      <alignment horizontal="center" wrapText="1"/>
    </xf>
    <xf numFmtId="176" fontId="92" fillId="0" borderId="93" xfId="0" applyNumberFormat="1" applyFont="1" applyFill="1" applyBorder="1" applyAlignment="1">
      <alignment horizontal="center" wrapText="1"/>
    </xf>
    <xf numFmtId="0" fontId="92" fillId="0" borderId="54" xfId="0" applyFont="1" applyFill="1" applyBorder="1" applyAlignment="1">
      <alignment horizontal="center" wrapText="1"/>
    </xf>
    <xf numFmtId="0" fontId="92" fillId="0" borderId="60" xfId="0" applyFont="1" applyFill="1" applyBorder="1" applyAlignment="1">
      <alignment horizontal="center" wrapText="1"/>
    </xf>
    <xf numFmtId="0" fontId="92" fillId="0" borderId="89" xfId="0" applyFont="1" applyFill="1" applyBorder="1" applyAlignment="1">
      <alignment horizontal="center" wrapText="1"/>
    </xf>
    <xf numFmtId="0" fontId="78" fillId="0" borderId="61" xfId="0" applyFont="1" applyFill="1" applyBorder="1" applyAlignment="1">
      <alignment horizontal="center" wrapText="1"/>
    </xf>
    <xf numFmtId="0" fontId="92" fillId="0" borderId="31" xfId="0" applyFont="1" applyFill="1" applyBorder="1" applyAlignment="1">
      <alignment horizontal="center" wrapText="1"/>
    </xf>
    <xf numFmtId="0" fontId="92" fillId="0" borderId="32" xfId="0" applyFont="1" applyFill="1" applyBorder="1" applyAlignment="1">
      <alignment horizontal="center" wrapText="1"/>
    </xf>
    <xf numFmtId="0" fontId="92" fillId="0" borderId="70" xfId="0" applyFont="1" applyFill="1" applyBorder="1" applyAlignment="1">
      <alignment horizontal="center" wrapText="1"/>
    </xf>
    <xf numFmtId="0" fontId="76" fillId="73" borderId="26" xfId="0" applyFont="1" applyFill="1" applyBorder="1" applyAlignment="1">
      <alignment horizontal="center" wrapText="1"/>
    </xf>
    <xf numFmtId="0" fontId="76" fillId="73" borderId="20" xfId="0" applyFont="1" applyFill="1" applyBorder="1" applyAlignment="1">
      <alignment horizontal="center" wrapText="1"/>
    </xf>
    <xf numFmtId="0" fontId="76" fillId="73" borderId="60" xfId="0" applyFont="1" applyFill="1" applyBorder="1" applyAlignment="1">
      <alignment horizontal="center" wrapText="1"/>
    </xf>
    <xf numFmtId="0" fontId="78" fillId="0" borderId="29" xfId="0" applyFont="1" applyFill="1" applyBorder="1" applyAlignment="1">
      <alignment horizontal="center" wrapText="1"/>
    </xf>
    <xf numFmtId="8" fontId="92" fillId="0" borderId="53" xfId="0" applyNumberFormat="1" applyFont="1" applyFill="1" applyBorder="1" applyAlignment="1">
      <alignment horizontal="center" wrapText="1"/>
    </xf>
    <xf numFmtId="8" fontId="92" fillId="0" borderId="50" xfId="0" applyNumberFormat="1" applyFont="1" applyFill="1" applyBorder="1" applyAlignment="1">
      <alignment horizontal="center" wrapText="1"/>
    </xf>
    <xf numFmtId="8" fontId="92" fillId="0" borderId="63" xfId="0" applyNumberFormat="1" applyFont="1" applyFill="1" applyBorder="1" applyAlignment="1">
      <alignment horizontal="center" wrapText="1"/>
    </xf>
    <xf numFmtId="8" fontId="92" fillId="0" borderId="32" xfId="0" applyNumberFormat="1" applyFont="1" applyFill="1" applyBorder="1" applyAlignment="1">
      <alignment horizontal="center" wrapText="1"/>
    </xf>
    <xf numFmtId="3" fontId="77" fillId="0" borderId="0" xfId="0" applyNumberFormat="1" applyFont="1" applyFill="1"/>
    <xf numFmtId="10" fontId="92" fillId="0" borderId="36" xfId="0" applyNumberFormat="1" applyFont="1" applyBorder="1" applyAlignment="1">
      <alignment horizontal="center" wrapText="1"/>
    </xf>
    <xf numFmtId="10" fontId="92" fillId="0" borderId="28" xfId="0" applyNumberFormat="1" applyFont="1" applyBorder="1" applyAlignment="1">
      <alignment horizontal="center" wrapText="1"/>
    </xf>
    <xf numFmtId="10" fontId="92" fillId="0" borderId="21" xfId="0" applyNumberFormat="1" applyFont="1" applyBorder="1" applyAlignment="1">
      <alignment horizontal="center" wrapText="1"/>
    </xf>
    <xf numFmtId="10" fontId="92" fillId="0" borderId="50" xfId="0" applyNumberFormat="1" applyFont="1" applyBorder="1" applyAlignment="1">
      <alignment horizontal="center" wrapText="1"/>
    </xf>
    <xf numFmtId="0" fontId="92" fillId="0" borderId="31" xfId="0" applyFont="1" applyBorder="1" applyAlignment="1">
      <alignment horizontal="right" wrapText="1"/>
    </xf>
    <xf numFmtId="10" fontId="92" fillId="0" borderId="76" xfId="0" applyNumberFormat="1" applyFont="1" applyBorder="1" applyAlignment="1">
      <alignment horizontal="center" wrapText="1"/>
    </xf>
    <xf numFmtId="167" fontId="92" fillId="0" borderId="8" xfId="0" applyNumberFormat="1" applyFont="1" applyBorder="1" applyAlignment="1">
      <alignment horizontal="right" wrapText="1"/>
    </xf>
    <xf numFmtId="167" fontId="92" fillId="0" borderId="51" xfId="0" applyNumberFormat="1" applyFont="1" applyBorder="1" applyAlignment="1">
      <alignment horizontal="right" wrapText="1"/>
    </xf>
    <xf numFmtId="0" fontId="92" fillId="0" borderId="27" xfId="0" applyFont="1" applyBorder="1" applyAlignment="1">
      <alignment horizontal="left" wrapText="1"/>
    </xf>
    <xf numFmtId="0" fontId="92" fillId="0" borderId="49" xfId="0" applyFont="1" applyBorder="1" applyAlignment="1">
      <alignment horizontal="left" wrapText="1"/>
    </xf>
    <xf numFmtId="0" fontId="92" fillId="0" borderId="31" xfId="0" applyFont="1" applyBorder="1" applyAlignment="1">
      <alignment horizontal="left" wrapText="1"/>
    </xf>
    <xf numFmtId="0" fontId="93" fillId="72" borderId="19" xfId="0" applyFont="1" applyFill="1" applyBorder="1" applyAlignment="1">
      <alignment horizontal="center" wrapText="1"/>
    </xf>
    <xf numFmtId="0" fontId="93" fillId="72" borderId="42" xfId="0" applyFont="1" applyFill="1" applyBorder="1" applyAlignment="1">
      <alignment horizontal="center" wrapText="1"/>
    </xf>
    <xf numFmtId="0" fontId="78" fillId="0" borderId="27" xfId="0" applyFont="1" applyBorder="1"/>
    <xf numFmtId="3" fontId="78" fillId="0" borderId="36" xfId="0" applyNumberFormat="1" applyFont="1" applyBorder="1"/>
    <xf numFmtId="3" fontId="78" fillId="0" borderId="28" xfId="0" applyNumberFormat="1" applyFont="1" applyBorder="1"/>
    <xf numFmtId="3" fontId="78" fillId="0" borderId="8" xfId="0" applyNumberFormat="1" applyFont="1" applyBorder="1"/>
    <xf numFmtId="3" fontId="78" fillId="0" borderId="50" xfId="0" applyNumberFormat="1" applyFont="1" applyBorder="1"/>
    <xf numFmtId="0" fontId="76" fillId="0" borderId="41" xfId="0" applyFont="1" applyBorder="1"/>
    <xf numFmtId="3" fontId="76" fillId="0" borderId="19" xfId="0" applyNumberFormat="1" applyFont="1" applyBorder="1"/>
    <xf numFmtId="0" fontId="93" fillId="73" borderId="41" xfId="0" applyFont="1" applyFill="1" applyBorder="1" applyAlignment="1">
      <alignment horizontal="center" vertical="center" wrapText="1"/>
    </xf>
    <xf numFmtId="0" fontId="93" fillId="73" borderId="19" xfId="0" applyFont="1" applyFill="1" applyBorder="1" applyAlignment="1">
      <alignment horizontal="center" vertical="center" wrapText="1"/>
    </xf>
    <xf numFmtId="0" fontId="93" fillId="73" borderId="42" xfId="0" applyFont="1" applyFill="1" applyBorder="1" applyAlignment="1">
      <alignment horizontal="center" vertical="center" wrapText="1"/>
    </xf>
    <xf numFmtId="3" fontId="92" fillId="0" borderId="27" xfId="0" applyNumberFormat="1" applyFont="1" applyBorder="1" applyAlignment="1">
      <alignment horizontal="center" wrapText="1"/>
    </xf>
    <xf numFmtId="0" fontId="92" fillId="0" borderId="36" xfId="0" applyFont="1" applyBorder="1" applyAlignment="1">
      <alignment horizontal="center" wrapText="1"/>
    </xf>
    <xf numFmtId="3" fontId="92" fillId="0" borderId="28" xfId="0" applyNumberFormat="1" applyFont="1" applyBorder="1" applyAlignment="1">
      <alignment horizontal="center" wrapText="1"/>
    </xf>
    <xf numFmtId="3" fontId="92" fillId="0" borderId="20" xfId="0" applyNumberFormat="1" applyFont="1" applyBorder="1" applyAlignment="1">
      <alignment horizontal="center" wrapText="1"/>
    </xf>
    <xf numFmtId="3" fontId="92" fillId="0" borderId="49" xfId="0" applyNumberFormat="1" applyFont="1" applyBorder="1" applyAlignment="1">
      <alignment horizontal="center" wrapText="1"/>
    </xf>
    <xf numFmtId="0" fontId="92" fillId="0" borderId="8" xfId="0" applyFont="1" applyBorder="1" applyAlignment="1">
      <alignment horizontal="center" wrapText="1"/>
    </xf>
    <xf numFmtId="3" fontId="92" fillId="0" borderId="50" xfId="0" applyNumberFormat="1" applyFont="1" applyBorder="1" applyAlignment="1">
      <alignment horizontal="center" wrapText="1"/>
    </xf>
    <xf numFmtId="3" fontId="92" fillId="0" borderId="53" xfId="0" applyNumberFormat="1" applyFont="1" applyBorder="1" applyAlignment="1">
      <alignment horizontal="center" wrapText="1"/>
    </xf>
    <xf numFmtId="3" fontId="92" fillId="0" borderId="8" xfId="0" applyNumberFormat="1" applyFont="1" applyBorder="1" applyAlignment="1">
      <alignment horizontal="center" wrapText="1"/>
    </xf>
    <xf numFmtId="3" fontId="92" fillId="0" borderId="31" xfId="0" applyNumberFormat="1" applyFont="1" applyBorder="1" applyAlignment="1">
      <alignment horizontal="center" wrapText="1"/>
    </xf>
    <xf numFmtId="0" fontId="92" fillId="0" borderId="51" xfId="0" applyFont="1" applyBorder="1" applyAlignment="1">
      <alignment horizontal="center" wrapText="1"/>
    </xf>
    <xf numFmtId="3" fontId="92" fillId="0" borderId="32" xfId="0" applyNumberFormat="1" applyFont="1" applyBorder="1" applyAlignment="1">
      <alignment horizontal="center" wrapText="1"/>
    </xf>
    <xf numFmtId="3" fontId="92" fillId="0" borderId="63" xfId="0" applyNumberFormat="1" applyFont="1" applyBorder="1" applyAlignment="1">
      <alignment horizontal="center" wrapText="1"/>
    </xf>
    <xf numFmtId="3" fontId="92" fillId="0" borderId="51" xfId="0" applyNumberFormat="1" applyFont="1" applyBorder="1" applyAlignment="1">
      <alignment horizontal="center" wrapText="1"/>
    </xf>
    <xf numFmtId="0" fontId="76" fillId="73" borderId="36" xfId="0" applyFont="1" applyFill="1" applyBorder="1" applyAlignment="1">
      <alignment horizontal="center" wrapText="1"/>
    </xf>
    <xf numFmtId="0" fontId="76" fillId="73" borderId="51" xfId="0" applyFont="1" applyFill="1" applyBorder="1" applyAlignment="1">
      <alignment horizontal="center" wrapText="1"/>
    </xf>
    <xf numFmtId="0" fontId="78" fillId="0" borderId="54" xfId="0" applyFont="1" applyBorder="1" applyAlignment="1">
      <alignment horizontal="center" wrapText="1"/>
    </xf>
    <xf numFmtId="0" fontId="92" fillId="0" borderId="21" xfId="0" applyFont="1" applyFill="1" applyBorder="1" applyAlignment="1">
      <alignment horizontal="center" wrapText="1"/>
    </xf>
    <xf numFmtId="0" fontId="78" fillId="0" borderId="31" xfId="0" applyFont="1" applyBorder="1" applyAlignment="1">
      <alignment horizontal="center" wrapText="1"/>
    </xf>
    <xf numFmtId="0" fontId="92" fillId="0" borderId="51" xfId="0" applyFont="1" applyFill="1" applyBorder="1" applyAlignment="1">
      <alignment horizontal="center" wrapText="1"/>
    </xf>
    <xf numFmtId="3" fontId="92" fillId="0" borderId="32" xfId="0" applyNumberFormat="1" applyFont="1" applyFill="1" applyBorder="1" applyAlignment="1">
      <alignment horizontal="center" wrapText="1"/>
    </xf>
    <xf numFmtId="0" fontId="93" fillId="73" borderId="77" xfId="0" applyFont="1" applyFill="1" applyBorder="1" applyAlignment="1">
      <alignment horizontal="center" vertical="top" wrapText="1"/>
    </xf>
    <xf numFmtId="0" fontId="93" fillId="73" borderId="76" xfId="0" applyFont="1" applyFill="1" applyBorder="1" applyAlignment="1">
      <alignment horizontal="center" wrapText="1"/>
    </xf>
    <xf numFmtId="0" fontId="93" fillId="73" borderId="75" xfId="0" applyFont="1" applyFill="1" applyBorder="1" applyAlignment="1">
      <alignment horizontal="center" wrapText="1"/>
    </xf>
    <xf numFmtId="0" fontId="92" fillId="0" borderId="54" xfId="0" applyFont="1" applyBorder="1" applyAlignment="1">
      <alignment horizontal="right" wrapText="1"/>
    </xf>
    <xf numFmtId="0" fontId="92" fillId="0" borderId="21" xfId="0" applyFont="1" applyBorder="1" applyAlignment="1">
      <alignment horizontal="center" wrapText="1"/>
    </xf>
    <xf numFmtId="0" fontId="92" fillId="0" borderId="60" xfId="0" applyFont="1" applyBorder="1" applyAlignment="1">
      <alignment horizontal="center" wrapText="1"/>
    </xf>
    <xf numFmtId="0" fontId="92" fillId="0" borderId="35" xfId="0" applyFont="1" applyBorder="1" applyAlignment="1">
      <alignment horizontal="left" vertical="center" wrapText="1"/>
    </xf>
    <xf numFmtId="0" fontId="92" fillId="0" borderId="57" xfId="0" applyFont="1" applyBorder="1" applyAlignment="1">
      <alignment horizontal="left" vertical="center" wrapText="1"/>
    </xf>
    <xf numFmtId="0" fontId="92" fillId="0" borderId="58" xfId="0" applyFont="1" applyBorder="1" applyAlignment="1">
      <alignment horizontal="left" vertical="center" wrapText="1"/>
    </xf>
    <xf numFmtId="0" fontId="98" fillId="73" borderId="41" xfId="0" applyFont="1" applyFill="1" applyBorder="1" applyAlignment="1">
      <alignment horizontal="center" vertical="center" wrapText="1"/>
    </xf>
    <xf numFmtId="0" fontId="98" fillId="73" borderId="19" xfId="0" applyFont="1" applyFill="1" applyBorder="1" applyAlignment="1">
      <alignment horizontal="center" vertical="center" wrapText="1"/>
    </xf>
    <xf numFmtId="0" fontId="98" fillId="73" borderId="42" xfId="0" applyFont="1" applyFill="1" applyBorder="1" applyAlignment="1">
      <alignment horizontal="center" vertical="center" wrapText="1"/>
    </xf>
    <xf numFmtId="0" fontId="98" fillId="73" borderId="4" xfId="0" applyFont="1" applyFill="1" applyBorder="1" applyAlignment="1">
      <alignment horizontal="center" vertical="center" wrapText="1"/>
    </xf>
    <xf numFmtId="3" fontId="78" fillId="0" borderId="77" xfId="0" applyNumberFormat="1" applyFont="1" applyBorder="1" applyAlignment="1">
      <alignment horizontal="center"/>
    </xf>
    <xf numFmtId="3" fontId="78" fillId="0" borderId="76" xfId="0" applyNumberFormat="1" applyFont="1" applyBorder="1" applyAlignment="1">
      <alignment horizontal="center"/>
    </xf>
    <xf numFmtId="3" fontId="78" fillId="0" borderId="85" xfId="0" applyNumberFormat="1" applyFont="1" applyBorder="1" applyAlignment="1">
      <alignment horizontal="center"/>
    </xf>
    <xf numFmtId="3" fontId="78" fillId="0" borderId="75" xfId="0" applyNumberFormat="1" applyFont="1" applyBorder="1" applyAlignment="1">
      <alignment horizontal="center"/>
    </xf>
    <xf numFmtId="3" fontId="78" fillId="0" borderId="71" xfId="0" applyNumberFormat="1" applyFont="1" applyBorder="1" applyAlignment="1">
      <alignment horizontal="center"/>
    </xf>
    <xf numFmtId="3" fontId="78" fillId="0" borderId="0" xfId="0" applyNumberFormat="1" applyFont="1" applyAlignment="1">
      <alignment horizontal="center"/>
    </xf>
    <xf numFmtId="0" fontId="76" fillId="72" borderId="41" xfId="0" applyFont="1" applyFill="1" applyBorder="1" applyAlignment="1">
      <alignment horizontal="center"/>
    </xf>
    <xf numFmtId="0" fontId="76" fillId="72" borderId="42" xfId="0" applyFont="1" applyFill="1" applyBorder="1" applyAlignment="1">
      <alignment horizontal="center"/>
    </xf>
    <xf numFmtId="0" fontId="78" fillId="0" borderId="54" xfId="0" applyFont="1" applyBorder="1"/>
    <xf numFmtId="166" fontId="78" fillId="0" borderId="60" xfId="31" applyNumberFormat="1" applyFont="1" applyFill="1" applyBorder="1"/>
    <xf numFmtId="166" fontId="78" fillId="0" borderId="50" xfId="31" applyNumberFormat="1" applyFont="1" applyFill="1" applyBorder="1"/>
    <xf numFmtId="166" fontId="78" fillId="0" borderId="32" xfId="31" applyNumberFormat="1" applyFont="1" applyFill="1" applyBorder="1"/>
    <xf numFmtId="166" fontId="78" fillId="0" borderId="0" xfId="0" applyNumberFormat="1" applyFont="1" applyFill="1"/>
    <xf numFmtId="0" fontId="78" fillId="54" borderId="8" xfId="0" applyFont="1" applyFill="1" applyBorder="1" applyAlignment="1">
      <alignment horizontal="center" wrapText="1"/>
    </xf>
    <xf numFmtId="179" fontId="78" fillId="54" borderId="8" xfId="31" applyNumberFormat="1" applyFont="1" applyFill="1" applyBorder="1" applyAlignment="1">
      <alignment horizontal="center"/>
    </xf>
    <xf numFmtId="0" fontId="78" fillId="70" borderId="8" xfId="0" applyFont="1" applyFill="1" applyBorder="1"/>
    <xf numFmtId="166" fontId="78" fillId="50" borderId="8" xfId="31" applyNumberFormat="1" applyFont="1" applyFill="1" applyBorder="1" applyAlignment="1"/>
    <xf numFmtId="166" fontId="78" fillId="50" borderId="8" xfId="31" applyNumberFormat="1" applyFont="1" applyFill="1" applyBorder="1"/>
    <xf numFmtId="0" fontId="78" fillId="50" borderId="8" xfId="358" applyFont="1" applyFill="1" applyBorder="1" applyAlignment="1"/>
    <xf numFmtId="3" fontId="76" fillId="50" borderId="41" xfId="328" applyNumberFormat="1" applyFont="1" applyFill="1" applyBorder="1" applyAlignment="1">
      <alignment horizontal="center" vertical="top" wrapText="1"/>
    </xf>
    <xf numFmtId="3" fontId="76" fillId="50" borderId="19" xfId="328" applyNumberFormat="1" applyFont="1" applyFill="1" applyBorder="1" applyAlignment="1">
      <alignment horizontal="center" vertical="top" wrapText="1"/>
    </xf>
    <xf numFmtId="0" fontId="77" fillId="0" borderId="0" xfId="0" applyFont="1" applyFill="1" applyAlignment="1">
      <alignment horizontal="left" vertical="top"/>
    </xf>
    <xf numFmtId="0" fontId="5" fillId="51" borderId="40" xfId="0" applyFont="1" applyFill="1" applyBorder="1" applyAlignment="1">
      <alignment horizontal="center" vertical="center"/>
    </xf>
    <xf numFmtId="0" fontId="5" fillId="51" borderId="4" xfId="0" applyFont="1" applyFill="1" applyBorder="1" applyAlignment="1">
      <alignment horizontal="center" vertical="center"/>
    </xf>
    <xf numFmtId="0" fontId="5" fillId="51" borderId="83" xfId="0" applyFont="1" applyFill="1" applyBorder="1" applyAlignment="1">
      <alignment horizontal="center" vertical="center"/>
    </xf>
    <xf numFmtId="0" fontId="5" fillId="51" borderId="64" xfId="0" applyFont="1" applyFill="1" applyBorder="1" applyAlignment="1">
      <alignment horizontal="center" vertical="center"/>
    </xf>
    <xf numFmtId="0" fontId="37" fillId="0" borderId="0" xfId="0" applyFont="1" applyAlignment="1">
      <alignment horizontal="center" vertical="center"/>
    </xf>
    <xf numFmtId="0" fontId="8" fillId="0" borderId="0" xfId="0" applyFont="1" applyAlignment="1">
      <alignment horizontal="center" vertical="center"/>
    </xf>
    <xf numFmtId="0" fontId="21" fillId="0" borderId="0" xfId="0" applyFont="1" applyAlignment="1">
      <alignment horizontal="center" vertical="center"/>
    </xf>
    <xf numFmtId="0" fontId="77" fillId="0" borderId="0" xfId="0" applyFont="1" applyAlignment="1">
      <alignment vertical="top" wrapText="1"/>
    </xf>
    <xf numFmtId="0" fontId="76" fillId="0" borderId="0" xfId="0" applyFont="1" applyFill="1" applyBorder="1" applyAlignment="1">
      <alignment horizontal="center" vertical="center" wrapText="1"/>
    </xf>
    <xf numFmtId="0" fontId="77" fillId="0" borderId="0" xfId="0" applyFont="1" applyAlignment="1">
      <alignment horizontal="center" vertical="center" wrapText="1"/>
    </xf>
    <xf numFmtId="0" fontId="76" fillId="72" borderId="44" xfId="0" applyFont="1" applyFill="1" applyBorder="1" applyAlignment="1">
      <alignment horizontal="center"/>
    </xf>
    <xf numFmtId="0" fontId="76" fillId="72" borderId="5" xfId="0" applyFont="1" applyFill="1" applyBorder="1" applyAlignment="1">
      <alignment horizontal="center"/>
    </xf>
    <xf numFmtId="0" fontId="77" fillId="0" borderId="0" xfId="0" applyFont="1" applyFill="1" applyAlignment="1">
      <alignment horizontal="left" wrapText="1"/>
    </xf>
    <xf numFmtId="0" fontId="77" fillId="0" borderId="0" xfId="381" applyFont="1" applyAlignment="1">
      <alignment horizontal="left" wrapText="1"/>
    </xf>
    <xf numFmtId="0" fontId="76" fillId="72" borderId="55" xfId="332" applyFont="1" applyFill="1" applyBorder="1" applyAlignment="1">
      <alignment horizontal="center"/>
    </xf>
    <xf numFmtId="0" fontId="76" fillId="72" borderId="81" xfId="332" applyFont="1" applyFill="1" applyBorder="1" applyAlignment="1">
      <alignment horizontal="center"/>
    </xf>
    <xf numFmtId="0" fontId="76" fillId="72" borderId="56" xfId="332" applyFont="1" applyFill="1" applyBorder="1" applyAlignment="1">
      <alignment horizontal="center"/>
    </xf>
    <xf numFmtId="0" fontId="76" fillId="72" borderId="80" xfId="332" applyFont="1" applyFill="1" applyBorder="1" applyAlignment="1">
      <alignment horizontal="center"/>
    </xf>
    <xf numFmtId="0" fontId="76" fillId="0" borderId="0" xfId="0" applyFont="1" applyFill="1" applyBorder="1" applyAlignment="1">
      <alignment horizontal="center" vertical="center"/>
    </xf>
    <xf numFmtId="0" fontId="76" fillId="72" borderId="36" xfId="0" applyFont="1" applyFill="1" applyBorder="1" applyAlignment="1">
      <alignment horizontal="center" wrapText="1"/>
    </xf>
    <xf numFmtId="0" fontId="76" fillId="72" borderId="28" xfId="0" applyFont="1" applyFill="1" applyBorder="1" applyAlignment="1">
      <alignment horizontal="center" wrapText="1"/>
    </xf>
    <xf numFmtId="0" fontId="77" fillId="0" borderId="0" xfId="381" applyFont="1" applyAlignment="1">
      <alignment vertical="top" wrapText="1"/>
    </xf>
    <xf numFmtId="0" fontId="78" fillId="73" borderId="47" xfId="0" applyFont="1" applyFill="1" applyBorder="1" applyAlignment="1">
      <alignment horizontal="center" vertical="top" wrapText="1"/>
    </xf>
    <xf numFmtId="0" fontId="78" fillId="73" borderId="64" xfId="0" applyFont="1" applyFill="1" applyBorder="1" applyAlignment="1">
      <alignment horizontal="center" vertical="top" wrapText="1"/>
    </xf>
    <xf numFmtId="0" fontId="76" fillId="72" borderId="8" xfId="0" applyFont="1" applyFill="1" applyBorder="1" applyAlignment="1">
      <alignment horizontal="center" vertical="top" wrapText="1"/>
    </xf>
    <xf numFmtId="0" fontId="76" fillId="0" borderId="0" xfId="0" applyFont="1" applyBorder="1" applyAlignment="1">
      <alignment horizontal="center" vertical="center" wrapText="1"/>
    </xf>
    <xf numFmtId="0" fontId="76" fillId="72" borderId="45" xfId="0" applyFont="1" applyFill="1" applyBorder="1" applyAlignment="1">
      <alignment horizontal="center" vertical="top" wrapText="1"/>
    </xf>
    <xf numFmtId="0" fontId="76" fillId="72" borderId="92" xfId="0" applyFont="1" applyFill="1" applyBorder="1" applyAlignment="1">
      <alignment horizontal="center" vertical="top" wrapText="1"/>
    </xf>
    <xf numFmtId="0" fontId="76" fillId="72" borderId="72" xfId="0" applyFont="1" applyFill="1" applyBorder="1" applyAlignment="1">
      <alignment horizontal="center" vertical="top" wrapText="1"/>
    </xf>
    <xf numFmtId="0" fontId="8" fillId="0" borderId="44"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44" xfId="0" applyFont="1" applyBorder="1" applyAlignment="1">
      <alignment horizontal="center" vertical="center"/>
    </xf>
    <xf numFmtId="0" fontId="8" fillId="0" borderId="66" xfId="0" applyFont="1" applyBorder="1" applyAlignment="1">
      <alignment horizontal="center" vertical="center"/>
    </xf>
    <xf numFmtId="0" fontId="8" fillId="0" borderId="5" xfId="0" applyFont="1" applyBorder="1" applyAlignment="1">
      <alignment horizontal="center" vertical="center" wrapText="1"/>
    </xf>
    <xf numFmtId="0" fontId="8" fillId="0" borderId="6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28" xfId="0" applyFont="1" applyBorder="1" applyAlignment="1">
      <alignment horizontal="center" vertical="center" wrapText="1"/>
    </xf>
    <xf numFmtId="0" fontId="21" fillId="0" borderId="35" xfId="0" applyFont="1" applyBorder="1" applyAlignment="1">
      <alignment horizontal="center" vertical="center" wrapText="1"/>
    </xf>
    <xf numFmtId="0" fontId="21" fillId="0" borderId="73" xfId="0" applyFont="1" applyBorder="1" applyAlignment="1">
      <alignment horizontal="center" vertical="center" wrapText="1"/>
    </xf>
    <xf numFmtId="0" fontId="21" fillId="0" borderId="74" xfId="0" applyFont="1" applyBorder="1" applyAlignment="1">
      <alignment horizontal="center" vertical="center" wrapText="1"/>
    </xf>
    <xf numFmtId="0" fontId="0" fillId="0" borderId="74" xfId="0" applyBorder="1" applyAlignment="1">
      <alignment horizontal="center" vertical="center" wrapText="1"/>
    </xf>
    <xf numFmtId="0" fontId="8" fillId="0" borderId="86"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89"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55" xfId="0" applyFont="1" applyBorder="1" applyAlignment="1">
      <alignment horizontal="center" vertical="center" wrapText="1"/>
    </xf>
    <xf numFmtId="0" fontId="8" fillId="0" borderId="77" xfId="0" applyFont="1" applyBorder="1" applyAlignment="1">
      <alignment horizontal="center" vertical="center" wrapText="1"/>
    </xf>
    <xf numFmtId="0" fontId="8" fillId="0" borderId="81" xfId="0" applyFont="1" applyBorder="1" applyAlignment="1">
      <alignment horizontal="center" vertical="center" wrapText="1"/>
    </xf>
    <xf numFmtId="0" fontId="8" fillId="0" borderId="73" xfId="0" applyFont="1" applyBorder="1" applyAlignment="1">
      <alignment horizontal="center" vertical="center" wrapText="1"/>
    </xf>
    <xf numFmtId="0" fontId="8" fillId="0" borderId="74" xfId="0" applyFont="1" applyBorder="1" applyAlignment="1">
      <alignment horizontal="center" vertical="center" wrapText="1"/>
    </xf>
    <xf numFmtId="0" fontId="78" fillId="0" borderId="0" xfId="358" applyFont="1" applyFill="1" applyAlignment="1">
      <alignment wrapText="1"/>
    </xf>
    <xf numFmtId="0" fontId="77" fillId="0" borderId="0" xfId="358" applyFont="1" applyAlignment="1">
      <alignment wrapText="1"/>
    </xf>
    <xf numFmtId="0" fontId="78" fillId="0" borderId="0" xfId="358" applyFont="1" applyFill="1" applyBorder="1" applyAlignment="1">
      <alignment wrapText="1"/>
    </xf>
    <xf numFmtId="0" fontId="76" fillId="0" borderId="52" xfId="358" applyFont="1" applyFill="1" applyBorder="1" applyAlignment="1">
      <alignment horizontal="center"/>
    </xf>
    <xf numFmtId="0" fontId="76" fillId="0" borderId="0" xfId="358" applyFont="1" applyFill="1" applyBorder="1" applyAlignment="1">
      <alignment horizontal="center" vertical="center" wrapText="1"/>
    </xf>
    <xf numFmtId="0" fontId="76" fillId="0" borderId="71" xfId="358" applyFont="1" applyFill="1" applyBorder="1" applyAlignment="1">
      <alignment horizontal="center" vertical="top" wrapText="1"/>
    </xf>
    <xf numFmtId="0" fontId="76" fillId="72" borderId="59" xfId="384" applyFont="1" applyFill="1" applyBorder="1" applyAlignment="1">
      <alignment horizontal="center" vertical="top" wrapText="1"/>
    </xf>
    <xf numFmtId="0" fontId="76" fillId="72" borderId="73" xfId="384" applyFont="1" applyFill="1" applyBorder="1" applyAlignment="1">
      <alignment horizontal="center" vertical="top" wrapText="1"/>
    </xf>
    <xf numFmtId="0" fontId="76" fillId="72" borderId="37" xfId="384" applyFont="1" applyFill="1" applyBorder="1" applyAlignment="1">
      <alignment horizontal="center" vertical="top" wrapText="1"/>
    </xf>
    <xf numFmtId="0" fontId="76" fillId="0" borderId="71" xfId="358" applyFont="1" applyFill="1" applyBorder="1" applyAlignment="1">
      <alignment horizontal="center"/>
    </xf>
    <xf numFmtId="0" fontId="76" fillId="72" borderId="27" xfId="358" applyFont="1" applyFill="1" applyBorder="1" applyAlignment="1">
      <alignment horizontal="center" vertical="center" wrapText="1"/>
    </xf>
    <xf numFmtId="0" fontId="78" fillId="72" borderId="36" xfId="358" applyFont="1" applyFill="1" applyBorder="1" applyAlignment="1">
      <alignment horizontal="center" vertical="center"/>
    </xf>
    <xf numFmtId="0" fontId="78" fillId="72" borderId="28" xfId="358" applyFont="1" applyFill="1" applyBorder="1" applyAlignment="1">
      <alignment horizontal="center" vertical="center"/>
    </xf>
    <xf numFmtId="0" fontId="78" fillId="0" borderId="0" xfId="358" applyFont="1" applyFill="1" applyBorder="1" applyAlignment="1"/>
    <xf numFmtId="0" fontId="77" fillId="0" borderId="0" xfId="358" applyFont="1" applyAlignment="1"/>
    <xf numFmtId="0" fontId="78" fillId="0" borderId="0" xfId="358" applyFont="1" applyFill="1" applyAlignment="1">
      <alignment horizontal="left" vertical="top" wrapText="1"/>
    </xf>
    <xf numFmtId="0" fontId="76" fillId="0" borderId="0" xfId="0" applyFont="1" applyBorder="1" applyAlignment="1">
      <alignment horizontal="center" vertical="top" wrapText="1"/>
    </xf>
    <xf numFmtId="0" fontId="76" fillId="72" borderId="8" xfId="0" applyFont="1" applyFill="1" applyBorder="1" applyAlignment="1">
      <alignment horizontal="left" vertical="top" wrapText="1"/>
    </xf>
    <xf numFmtId="0" fontId="76" fillId="72" borderId="8" xfId="0" applyFont="1" applyFill="1" applyBorder="1" applyAlignment="1">
      <alignment horizontal="center" vertical="top"/>
    </xf>
    <xf numFmtId="0" fontId="76" fillId="72" borderId="46" xfId="0" applyFont="1" applyFill="1" applyBorder="1" applyAlignment="1">
      <alignment horizontal="center" vertical="top" wrapText="1"/>
    </xf>
    <xf numFmtId="0" fontId="76" fillId="72" borderId="21" xfId="0" applyFont="1" applyFill="1" applyBorder="1" applyAlignment="1">
      <alignment horizontal="center" vertical="top" wrapText="1"/>
    </xf>
    <xf numFmtId="166" fontId="78" fillId="72" borderId="8" xfId="31" applyNumberFormat="1" applyFont="1" applyFill="1" applyBorder="1" applyAlignment="1">
      <alignment horizontal="center" wrapText="1"/>
    </xf>
    <xf numFmtId="37" fontId="77" fillId="0" borderId="0" xfId="321" applyFont="1"/>
    <xf numFmtId="0" fontId="76" fillId="0" borderId="0" xfId="0" applyFont="1" applyAlignment="1">
      <alignment horizontal="center" vertical="center" wrapText="1"/>
    </xf>
    <xf numFmtId="44" fontId="78" fillId="72" borderId="8" xfId="51" applyFont="1" applyFill="1" applyBorder="1" applyAlignment="1">
      <alignment horizontal="center" wrapText="1"/>
    </xf>
    <xf numFmtId="0" fontId="78" fillId="72" borderId="8" xfId="51" applyNumberFormat="1" applyFont="1" applyFill="1" applyBorder="1" applyAlignment="1">
      <alignment horizontal="center" wrapText="1"/>
    </xf>
    <xf numFmtId="166" fontId="76" fillId="72" borderId="44" xfId="31" applyNumberFormat="1" applyFont="1" applyFill="1" applyBorder="1" applyAlignment="1">
      <alignment horizontal="center" wrapText="1"/>
    </xf>
    <xf numFmtId="166" fontId="76" fillId="72" borderId="5" xfId="31" applyNumberFormat="1" applyFont="1" applyFill="1" applyBorder="1" applyAlignment="1">
      <alignment horizontal="center" wrapText="1"/>
    </xf>
    <xf numFmtId="166" fontId="76" fillId="72" borderId="53" xfId="31" applyNumberFormat="1" applyFont="1" applyFill="1" applyBorder="1" applyAlignment="1">
      <alignment horizontal="center" wrapText="1"/>
    </xf>
    <xf numFmtId="0" fontId="76" fillId="72" borderId="46" xfId="0" applyFont="1" applyFill="1" applyBorder="1" applyAlignment="1">
      <alignment horizontal="center" vertical="center" wrapText="1"/>
    </xf>
    <xf numFmtId="0" fontId="76" fillId="72" borderId="80" xfId="0" applyFont="1" applyFill="1" applyBorder="1" applyAlignment="1">
      <alignment horizontal="center" vertical="center" wrapText="1"/>
    </xf>
    <xf numFmtId="0" fontId="76" fillId="72" borderId="21" xfId="0" applyFont="1" applyFill="1" applyBorder="1" applyAlignment="1">
      <alignment horizontal="center" vertical="center" wrapText="1"/>
    </xf>
    <xf numFmtId="0" fontId="78" fillId="72" borderId="46" xfId="0" applyFont="1" applyFill="1" applyBorder="1" applyAlignment="1">
      <alignment horizontal="center" vertical="top" wrapText="1"/>
    </xf>
    <xf numFmtId="0" fontId="78" fillId="72" borderId="80" xfId="0" applyFont="1" applyFill="1" applyBorder="1" applyAlignment="1">
      <alignment horizontal="center" vertical="top" wrapText="1"/>
    </xf>
    <xf numFmtId="0" fontId="78" fillId="72" borderId="21" xfId="0" applyFont="1" applyFill="1" applyBorder="1" applyAlignment="1">
      <alignment horizontal="center" vertical="top" wrapText="1"/>
    </xf>
    <xf numFmtId="0" fontId="77" fillId="0" borderId="0" xfId="0" applyFont="1" applyFill="1" applyAlignment="1">
      <alignment wrapText="1"/>
    </xf>
    <xf numFmtId="0" fontId="77" fillId="0" borderId="0" xfId="0" applyFont="1" applyFill="1" applyBorder="1" applyAlignment="1">
      <alignment horizontal="left" vertical="top" wrapText="1"/>
    </xf>
    <xf numFmtId="0" fontId="76" fillId="72" borderId="41" xfId="0" applyFont="1" applyFill="1" applyBorder="1" applyAlignment="1">
      <alignment horizontal="center" vertical="center"/>
    </xf>
    <xf numFmtId="0" fontId="76" fillId="72" borderId="19" xfId="0" applyFont="1" applyFill="1" applyBorder="1" applyAlignment="1">
      <alignment horizontal="center" vertical="center"/>
    </xf>
    <xf numFmtId="0" fontId="76" fillId="72" borderId="42" xfId="0" applyFont="1" applyFill="1" applyBorder="1" applyAlignment="1">
      <alignment horizontal="center" vertical="center"/>
    </xf>
    <xf numFmtId="0" fontId="76" fillId="0" borderId="71" xfId="0" applyFont="1" applyBorder="1" applyAlignment="1">
      <alignment horizontal="center" vertical="center" wrapText="1"/>
    </xf>
    <xf numFmtId="0" fontId="76" fillId="0" borderId="52" xfId="0" applyFont="1" applyBorder="1" applyAlignment="1">
      <alignment horizontal="center" vertical="center" wrapText="1"/>
    </xf>
    <xf numFmtId="0" fontId="77" fillId="0" borderId="0" xfId="0" applyFont="1" applyAlignment="1">
      <alignment wrapText="1"/>
    </xf>
    <xf numFmtId="0" fontId="76" fillId="0" borderId="52" xfId="0" applyFont="1" applyBorder="1" applyAlignment="1" applyProtection="1">
      <alignment horizontal="center" vertical="center" wrapText="1"/>
      <protection locked="0"/>
    </xf>
    <xf numFmtId="0" fontId="76" fillId="72" borderId="8" xfId="0" applyFont="1" applyFill="1" applyBorder="1" applyAlignment="1">
      <alignment horizontal="center" vertical="center" wrapText="1"/>
    </xf>
    <xf numFmtId="0" fontId="76" fillId="73" borderId="57" xfId="0" applyFont="1" applyFill="1" applyBorder="1" applyAlignment="1">
      <alignment horizontal="center" vertical="center" wrapText="1"/>
    </xf>
    <xf numFmtId="0" fontId="78" fillId="73" borderId="5" xfId="0" applyFont="1" applyFill="1" applyBorder="1" applyAlignment="1">
      <alignment horizontal="center" vertical="center" wrapText="1"/>
    </xf>
    <xf numFmtId="0" fontId="78" fillId="73" borderId="66" xfId="0" applyFont="1" applyFill="1" applyBorder="1" applyAlignment="1">
      <alignment horizontal="center" vertical="center" wrapText="1"/>
    </xf>
    <xf numFmtId="0" fontId="76" fillId="73" borderId="35" xfId="0" applyFont="1" applyFill="1" applyBorder="1" applyAlignment="1">
      <alignment horizontal="center" vertical="center" wrapText="1"/>
    </xf>
    <xf numFmtId="0" fontId="76" fillId="73" borderId="73" xfId="0" applyFont="1" applyFill="1" applyBorder="1" applyAlignment="1">
      <alignment horizontal="center" vertical="center" wrapText="1"/>
    </xf>
    <xf numFmtId="0" fontId="76" fillId="73" borderId="74" xfId="0" applyFont="1" applyFill="1" applyBorder="1" applyAlignment="1">
      <alignment horizontal="center" vertical="center" wrapText="1"/>
    </xf>
    <xf numFmtId="0" fontId="76" fillId="0" borderId="0" xfId="0" applyFont="1" applyFill="1" applyAlignment="1">
      <alignment horizontal="center" vertical="center" wrapText="1"/>
    </xf>
    <xf numFmtId="0" fontId="76" fillId="72" borderId="35" xfId="0" applyFont="1" applyFill="1" applyBorder="1" applyAlignment="1">
      <alignment horizontal="center" vertical="center" wrapText="1"/>
    </xf>
    <xf numFmtId="0" fontId="76" fillId="72" borderId="73" xfId="0" applyFont="1" applyFill="1" applyBorder="1" applyAlignment="1">
      <alignment horizontal="center" vertical="center" wrapText="1"/>
    </xf>
    <xf numFmtId="0" fontId="76" fillId="72" borderId="74" xfId="0" applyFont="1" applyFill="1" applyBorder="1" applyAlignment="1">
      <alignment horizontal="center" vertical="center" wrapText="1"/>
    </xf>
    <xf numFmtId="0" fontId="76" fillId="0" borderId="0" xfId="0" applyFont="1" applyFill="1" applyAlignment="1">
      <alignment horizontal="center" vertical="center"/>
    </xf>
    <xf numFmtId="0" fontId="76" fillId="0" borderId="0" xfId="0" applyFont="1" applyFill="1" applyAlignment="1">
      <alignment horizontal="center"/>
    </xf>
    <xf numFmtId="0" fontId="77" fillId="0" borderId="92" xfId="0" applyFont="1" applyFill="1" applyBorder="1" applyAlignment="1">
      <alignment horizontal="left" wrapText="1"/>
    </xf>
    <xf numFmtId="0" fontId="0" fillId="0" borderId="92" xfId="0" applyBorder="1" applyAlignment="1"/>
    <xf numFmtId="0" fontId="76" fillId="0" borderId="52" xfId="0" applyFont="1" applyBorder="1" applyAlignment="1">
      <alignment horizontal="center" wrapText="1"/>
    </xf>
    <xf numFmtId="0" fontId="78" fillId="0" borderId="0" xfId="0" applyFont="1" applyAlignment="1">
      <alignment horizontal="left"/>
    </xf>
    <xf numFmtId="0" fontId="78" fillId="0" borderId="0" xfId="0" applyFont="1" applyAlignment="1">
      <alignment horizontal="left" wrapText="1"/>
    </xf>
    <xf numFmtId="0" fontId="76" fillId="0" borderId="0" xfId="0" applyFont="1" applyAlignment="1">
      <alignment horizontal="center" wrapText="1"/>
    </xf>
    <xf numFmtId="0" fontId="76" fillId="0" borderId="0" xfId="0" applyFont="1" applyAlignment="1">
      <alignment horizontal="center"/>
    </xf>
    <xf numFmtId="0" fontId="90" fillId="72" borderId="39" xfId="0" applyFont="1" applyFill="1" applyBorder="1" applyAlignment="1">
      <alignment horizontal="center"/>
    </xf>
    <xf numFmtId="0" fontId="78" fillId="72" borderId="71" xfId="0" applyFont="1" applyFill="1" applyBorder="1" applyAlignment="1">
      <alignment horizontal="center"/>
    </xf>
    <xf numFmtId="0" fontId="78" fillId="72" borderId="78" xfId="0" applyFont="1" applyFill="1" applyBorder="1" applyAlignment="1">
      <alignment horizontal="center"/>
    </xf>
    <xf numFmtId="0" fontId="76" fillId="72" borderId="65" xfId="0" applyFont="1" applyFill="1" applyBorder="1" applyAlignment="1">
      <alignment horizontal="center"/>
    </xf>
    <xf numFmtId="0" fontId="78" fillId="72" borderId="24" xfId="0" applyFont="1" applyFill="1" applyBorder="1" applyAlignment="1">
      <alignment horizontal="center"/>
    </xf>
    <xf numFmtId="0" fontId="78" fillId="72" borderId="25" xfId="0" applyFont="1" applyFill="1" applyBorder="1" applyAlignment="1">
      <alignment horizontal="center"/>
    </xf>
    <xf numFmtId="43" fontId="76" fillId="72" borderId="36" xfId="31" applyFont="1" applyFill="1" applyBorder="1" applyAlignment="1">
      <alignment horizontal="center"/>
    </xf>
    <xf numFmtId="0" fontId="77" fillId="0" borderId="24" xfId="0" applyFont="1" applyBorder="1" applyAlignment="1">
      <alignment horizontal="left" vertical="top" wrapText="1"/>
    </xf>
    <xf numFmtId="0" fontId="76" fillId="72" borderId="23" xfId="0" applyFont="1" applyFill="1" applyBorder="1" applyAlignment="1">
      <alignment horizontal="center" vertical="center" wrapText="1"/>
    </xf>
    <xf numFmtId="0" fontId="76" fillId="72" borderId="30" xfId="0" applyFont="1" applyFill="1" applyBorder="1" applyAlignment="1">
      <alignment horizontal="center" vertical="center" wrapText="1"/>
    </xf>
    <xf numFmtId="0" fontId="76" fillId="0" borderId="0" xfId="0" applyFont="1" applyBorder="1" applyAlignment="1">
      <alignment horizontal="center"/>
    </xf>
    <xf numFmtId="0" fontId="76" fillId="0" borderId="0" xfId="0" applyFont="1" applyBorder="1" applyAlignment="1">
      <alignment horizontal="center" vertical="top"/>
    </xf>
    <xf numFmtId="0" fontId="77" fillId="0" borderId="0" xfId="0" applyFont="1" applyFill="1" applyBorder="1" applyAlignment="1">
      <alignment horizontal="left" vertical="center" wrapText="1"/>
    </xf>
    <xf numFmtId="0" fontId="86" fillId="0" borderId="0" xfId="0" applyFont="1" applyFill="1" applyBorder="1" applyAlignment="1">
      <alignment horizontal="left" vertical="center" wrapText="1"/>
    </xf>
    <xf numFmtId="0" fontId="76" fillId="72" borderId="28" xfId="0" applyFont="1" applyFill="1" applyBorder="1" applyAlignment="1">
      <alignment horizontal="center" vertical="center" wrapText="1"/>
    </xf>
    <xf numFmtId="0" fontId="76" fillId="72" borderId="32" xfId="0" applyFont="1" applyFill="1" applyBorder="1" applyAlignment="1">
      <alignment horizontal="center" vertical="center" wrapText="1"/>
    </xf>
    <xf numFmtId="0" fontId="76" fillId="72" borderId="36" xfId="0" applyFont="1" applyFill="1" applyBorder="1" applyAlignment="1">
      <alignment horizontal="center" vertical="center" wrapText="1"/>
    </xf>
    <xf numFmtId="0" fontId="76" fillId="72" borderId="51" xfId="0" applyFont="1" applyFill="1" applyBorder="1" applyAlignment="1">
      <alignment horizontal="center" vertical="center" wrapText="1"/>
    </xf>
    <xf numFmtId="0" fontId="78" fillId="72" borderId="30" xfId="0" applyFont="1" applyFill="1" applyBorder="1" applyAlignment="1">
      <alignment horizontal="center" vertical="center" wrapText="1"/>
    </xf>
    <xf numFmtId="0" fontId="76" fillId="72" borderId="37" xfId="0" applyFont="1" applyFill="1" applyBorder="1" applyAlignment="1">
      <alignment horizontal="center" vertical="center" wrapText="1"/>
    </xf>
    <xf numFmtId="0" fontId="76" fillId="72" borderId="27" xfId="0" applyFont="1" applyFill="1" applyBorder="1" applyAlignment="1">
      <alignment horizontal="center" vertical="center" wrapText="1"/>
    </xf>
    <xf numFmtId="0" fontId="76" fillId="72" borderId="31" xfId="0" applyFont="1" applyFill="1" applyBorder="1" applyAlignment="1">
      <alignment horizontal="center" vertical="center" wrapText="1"/>
    </xf>
    <xf numFmtId="0" fontId="76" fillId="72" borderId="65" xfId="327" applyFont="1" applyFill="1" applyBorder="1" applyAlignment="1">
      <alignment horizontal="center" vertical="center" wrapText="1"/>
    </xf>
    <xf numFmtId="0" fontId="76" fillId="72" borderId="39" xfId="327" applyFont="1" applyFill="1" applyBorder="1" applyAlignment="1">
      <alignment horizontal="center" vertical="center" wrapText="1"/>
    </xf>
    <xf numFmtId="0" fontId="76" fillId="72" borderId="37" xfId="327" applyFont="1" applyFill="1" applyBorder="1" applyAlignment="1">
      <alignment horizontal="center" vertical="center" wrapText="1"/>
    </xf>
    <xf numFmtId="0" fontId="76" fillId="72" borderId="63" xfId="327" applyFont="1" applyFill="1" applyBorder="1" applyAlignment="1">
      <alignment horizontal="center" vertical="center" wrapText="1"/>
    </xf>
    <xf numFmtId="0" fontId="76" fillId="72" borderId="36" xfId="327" applyFont="1" applyFill="1" applyBorder="1" applyAlignment="1">
      <alignment horizontal="center" vertical="center" wrapText="1"/>
    </xf>
    <xf numFmtId="0" fontId="76" fillId="72" borderId="51" xfId="327" applyFont="1" applyFill="1" applyBorder="1" applyAlignment="1">
      <alignment horizontal="center" vertical="center" wrapText="1"/>
    </xf>
    <xf numFmtId="0" fontId="76" fillId="72" borderId="25" xfId="327" applyFont="1" applyFill="1" applyBorder="1" applyAlignment="1">
      <alignment horizontal="center" vertical="center" wrapText="1"/>
    </xf>
    <xf numFmtId="0" fontId="76" fillId="72" borderId="78" xfId="327" applyFont="1" applyFill="1" applyBorder="1" applyAlignment="1">
      <alignment horizontal="center" vertical="center" wrapText="1"/>
    </xf>
    <xf numFmtId="0" fontId="76" fillId="72" borderId="27" xfId="327" applyFont="1" applyFill="1" applyBorder="1" applyAlignment="1">
      <alignment horizontal="center" vertical="center" wrapText="1"/>
    </xf>
    <xf numFmtId="0" fontId="76" fillId="72" borderId="31" xfId="327" applyFont="1" applyFill="1" applyBorder="1" applyAlignment="1">
      <alignment horizontal="center" vertical="center" wrapText="1"/>
    </xf>
    <xf numFmtId="0" fontId="76" fillId="72" borderId="24" xfId="327" applyFont="1" applyFill="1" applyBorder="1" applyAlignment="1">
      <alignment horizontal="center" vertical="center" wrapText="1"/>
    </xf>
    <xf numFmtId="0" fontId="76" fillId="72" borderId="71" xfId="327" applyFont="1" applyFill="1" applyBorder="1" applyAlignment="1">
      <alignment horizontal="center" vertical="center" wrapText="1"/>
    </xf>
    <xf numFmtId="0" fontId="76" fillId="0" borderId="0" xfId="329" applyFont="1" applyFill="1" applyBorder="1" applyAlignment="1">
      <alignment horizontal="center"/>
    </xf>
    <xf numFmtId="0" fontId="76" fillId="0" borderId="71" xfId="329" applyFont="1" applyFill="1" applyBorder="1" applyAlignment="1">
      <alignment horizontal="center" vertical="top" wrapText="1"/>
    </xf>
    <xf numFmtId="0" fontId="76" fillId="0" borderId="71" xfId="329" applyFont="1" applyFill="1" applyBorder="1" applyAlignment="1">
      <alignment horizontal="center" vertical="top"/>
    </xf>
    <xf numFmtId="0" fontId="76" fillId="72" borderId="35" xfId="329" applyFont="1" applyFill="1" applyBorder="1" applyAlignment="1">
      <alignment horizontal="center" vertical="center"/>
    </xf>
    <xf numFmtId="0" fontId="76" fillId="72" borderId="57" xfId="329" applyFont="1" applyFill="1" applyBorder="1" applyAlignment="1">
      <alignment horizontal="center" vertical="center"/>
    </xf>
    <xf numFmtId="0" fontId="76" fillId="72" borderId="58" xfId="329" applyFont="1" applyFill="1" applyBorder="1" applyAlignment="1">
      <alignment horizontal="center" vertical="center"/>
    </xf>
    <xf numFmtId="0" fontId="76" fillId="72" borderId="40" xfId="327" applyFont="1" applyFill="1" applyBorder="1" applyAlignment="1">
      <alignment horizontal="center" vertical="center" wrapText="1"/>
    </xf>
    <xf numFmtId="0" fontId="76" fillId="72" borderId="4" xfId="327" applyFont="1" applyFill="1" applyBorder="1" applyAlignment="1">
      <alignment horizontal="center" vertical="center" wrapText="1"/>
    </xf>
    <xf numFmtId="0" fontId="76" fillId="72" borderId="64" xfId="327" applyFont="1" applyFill="1" applyBorder="1" applyAlignment="1">
      <alignment horizontal="center" vertical="center" wrapText="1"/>
    </xf>
    <xf numFmtId="0" fontId="76" fillId="72" borderId="41" xfId="133" applyFont="1" applyFill="1" applyBorder="1" applyAlignment="1">
      <alignment horizontal="center" vertical="center" wrapText="1"/>
    </xf>
    <xf numFmtId="0" fontId="76" fillId="72" borderId="42" xfId="133" applyFont="1" applyFill="1" applyBorder="1" applyAlignment="1">
      <alignment horizontal="center" vertical="center" wrapText="1"/>
    </xf>
    <xf numFmtId="0" fontId="76" fillId="72" borderId="55" xfId="133" applyFont="1" applyFill="1" applyBorder="1" applyAlignment="1">
      <alignment horizontal="center" vertical="center" wrapText="1"/>
    </xf>
    <xf numFmtId="0" fontId="76" fillId="72" borderId="77" xfId="133" applyFont="1" applyFill="1" applyBorder="1" applyAlignment="1">
      <alignment horizontal="center" vertical="center" wrapText="1"/>
    </xf>
    <xf numFmtId="0" fontId="76" fillId="72" borderId="62" xfId="133" applyFont="1" applyFill="1" applyBorder="1" applyAlignment="1">
      <alignment horizontal="center" vertical="center" wrapText="1"/>
    </xf>
    <xf numFmtId="0" fontId="76" fillId="72" borderId="75" xfId="133" applyFont="1" applyFill="1" applyBorder="1" applyAlignment="1">
      <alignment horizontal="center" vertical="center" wrapText="1"/>
    </xf>
    <xf numFmtId="0" fontId="76" fillId="72" borderId="97" xfId="327" applyFont="1" applyFill="1" applyBorder="1" applyAlignment="1">
      <alignment horizontal="center" vertical="center" wrapText="1"/>
    </xf>
    <xf numFmtId="0" fontId="76" fillId="72" borderId="48" xfId="327" applyFont="1" applyFill="1" applyBorder="1" applyAlignment="1">
      <alignment horizontal="center" vertical="center" wrapText="1"/>
    </xf>
    <xf numFmtId="0" fontId="76" fillId="72" borderId="87" xfId="327" applyFont="1" applyFill="1" applyBorder="1" applyAlignment="1">
      <alignment horizontal="center" vertical="center" wrapText="1"/>
    </xf>
    <xf numFmtId="0" fontId="76" fillId="72" borderId="56" xfId="327" applyFont="1" applyFill="1" applyBorder="1" applyAlignment="1">
      <alignment horizontal="center" vertical="center" wrapText="1"/>
    </xf>
    <xf numFmtId="0" fontId="76" fillId="72" borderId="80" xfId="327" applyFont="1" applyFill="1" applyBorder="1" applyAlignment="1">
      <alignment horizontal="center" vertical="center" wrapText="1"/>
    </xf>
    <xf numFmtId="0" fontId="76" fillId="72" borderId="76" xfId="327" applyFont="1" applyFill="1" applyBorder="1" applyAlignment="1">
      <alignment horizontal="center" vertical="center" wrapText="1"/>
    </xf>
    <xf numFmtId="0" fontId="76" fillId="72" borderId="62" xfId="327" applyFont="1" applyFill="1" applyBorder="1" applyAlignment="1">
      <alignment horizontal="center" vertical="center" wrapText="1"/>
    </xf>
    <xf numFmtId="0" fontId="76" fillId="72" borderId="79" xfId="327" applyFont="1" applyFill="1" applyBorder="1" applyAlignment="1">
      <alignment horizontal="center" vertical="center" wrapText="1"/>
    </xf>
    <xf numFmtId="0" fontId="76" fillId="72" borderId="75" xfId="327" applyFont="1" applyFill="1" applyBorder="1" applyAlignment="1">
      <alignment horizontal="center" vertical="center" wrapText="1"/>
    </xf>
    <xf numFmtId="0" fontId="76" fillId="72" borderId="28" xfId="327" applyFont="1" applyFill="1" applyBorder="1" applyAlignment="1">
      <alignment horizontal="center" vertical="center" wrapText="1"/>
    </xf>
    <xf numFmtId="0" fontId="76" fillId="72" borderId="23" xfId="327" applyFont="1" applyFill="1" applyBorder="1" applyAlignment="1">
      <alignment horizontal="center" vertical="center" wrapText="1"/>
    </xf>
    <xf numFmtId="0" fontId="76" fillId="72" borderId="30" xfId="327" applyFont="1" applyFill="1" applyBorder="1" applyAlignment="1">
      <alignment horizontal="center" vertical="center" wrapText="1"/>
    </xf>
    <xf numFmtId="0" fontId="76" fillId="0" borderId="0" xfId="329" applyFont="1" applyBorder="1" applyAlignment="1">
      <alignment horizontal="center" wrapText="1"/>
    </xf>
    <xf numFmtId="0" fontId="76" fillId="0" borderId="0" xfId="329" applyFont="1" applyBorder="1" applyAlignment="1">
      <alignment horizontal="center"/>
    </xf>
    <xf numFmtId="0" fontId="86" fillId="0" borderId="0" xfId="330" applyFont="1" applyAlignment="1">
      <alignment horizontal="left" wrapText="1"/>
    </xf>
    <xf numFmtId="0" fontId="77" fillId="0" borderId="0" xfId="330" applyFont="1" applyAlignment="1">
      <alignment horizontal="left" wrapText="1"/>
    </xf>
    <xf numFmtId="0" fontId="76" fillId="0" borderId="0" xfId="329" applyFont="1" applyBorder="1" applyAlignment="1">
      <alignment horizontal="center" vertical="center" wrapText="1"/>
    </xf>
    <xf numFmtId="0" fontId="76" fillId="0" borderId="0" xfId="329" applyFont="1" applyBorder="1" applyAlignment="1">
      <alignment horizontal="center" vertical="center"/>
    </xf>
    <xf numFmtId="0" fontId="86" fillId="0" borderId="0" xfId="327" applyFont="1" applyAlignment="1">
      <alignment horizontal="left" wrapText="1"/>
    </xf>
    <xf numFmtId="0" fontId="77" fillId="0" borderId="0" xfId="327" applyFont="1" applyAlignment="1">
      <alignment horizontal="left" wrapText="1"/>
    </xf>
    <xf numFmtId="49" fontId="76" fillId="0" borderId="0" xfId="329" applyNumberFormat="1" applyFont="1" applyBorder="1" applyAlignment="1">
      <alignment horizontal="center" wrapText="1"/>
    </xf>
    <xf numFmtId="0" fontId="76" fillId="0" borderId="0" xfId="329" applyFont="1" applyBorder="1" applyAlignment="1">
      <alignment horizontal="center" vertical="top" wrapText="1"/>
    </xf>
    <xf numFmtId="0" fontId="76" fillId="0" borderId="0" xfId="329" applyFont="1" applyBorder="1" applyAlignment="1">
      <alignment horizontal="center" vertical="top"/>
    </xf>
    <xf numFmtId="0" fontId="76" fillId="0" borderId="0" xfId="0" applyFont="1" applyBorder="1" applyAlignment="1">
      <alignment horizontal="center" wrapText="1"/>
    </xf>
    <xf numFmtId="0" fontId="86" fillId="0" borderId="0" xfId="327" applyFont="1" applyFill="1" applyAlignment="1">
      <alignment horizontal="left"/>
    </xf>
    <xf numFmtId="0" fontId="77" fillId="0" borderId="0" xfId="327" applyFont="1" applyFill="1" applyAlignment="1">
      <alignment horizontal="left"/>
    </xf>
    <xf numFmtId="0" fontId="86" fillId="0" borderId="0" xfId="327" applyFont="1" applyAlignment="1">
      <alignment horizontal="left" vertical="top" wrapText="1"/>
    </xf>
    <xf numFmtId="0" fontId="77" fillId="0" borderId="0" xfId="327" applyFont="1" applyAlignment="1">
      <alignment horizontal="left" vertical="top" wrapText="1"/>
    </xf>
    <xf numFmtId="0" fontId="78" fillId="0" borderId="0" xfId="0" applyFont="1" applyBorder="1" applyAlignment="1">
      <alignment horizontal="center"/>
    </xf>
    <xf numFmtId="0" fontId="76" fillId="72" borderId="35" xfId="327" applyFont="1" applyFill="1" applyBorder="1" applyAlignment="1">
      <alignment horizontal="center" vertical="center" wrapText="1"/>
    </xf>
    <xf numFmtId="0" fontId="76" fillId="72" borderId="58" xfId="327" applyFont="1" applyFill="1" applyBorder="1" applyAlignment="1">
      <alignment horizontal="center" vertical="center" wrapText="1"/>
    </xf>
    <xf numFmtId="0" fontId="78" fillId="0" borderId="0" xfId="0" applyFont="1" applyBorder="1" applyAlignment="1">
      <alignment horizontal="center" vertical="top"/>
    </xf>
    <xf numFmtId="0" fontId="86" fillId="0" borderId="0" xfId="327" applyFont="1" applyFill="1" applyAlignment="1">
      <alignment horizontal="left" wrapText="1"/>
    </xf>
    <xf numFmtId="0" fontId="77" fillId="0" borderId="0" xfId="327" applyFont="1" applyFill="1" applyAlignment="1">
      <alignment horizontal="left" wrapText="1"/>
    </xf>
    <xf numFmtId="0" fontId="76" fillId="0" borderId="0" xfId="0" applyFont="1" applyBorder="1" applyAlignment="1">
      <alignment horizontal="center" vertical="center"/>
    </xf>
    <xf numFmtId="0" fontId="76" fillId="0" borderId="71" xfId="0" applyFont="1" applyBorder="1" applyAlignment="1">
      <alignment horizontal="center" vertical="top" wrapText="1"/>
    </xf>
    <xf numFmtId="0" fontId="76" fillId="0" borderId="71" xfId="0" applyFont="1" applyBorder="1" applyAlignment="1">
      <alignment horizontal="center" vertical="top"/>
    </xf>
    <xf numFmtId="0" fontId="76" fillId="0" borderId="0" xfId="328" applyFont="1" applyFill="1" applyBorder="1" applyAlignment="1">
      <alignment horizontal="center" wrapText="1"/>
    </xf>
    <xf numFmtId="0" fontId="76" fillId="0" borderId="0" xfId="328" quotePrefix="1" applyFont="1" applyFill="1" applyBorder="1" applyAlignment="1">
      <alignment horizontal="center" wrapText="1"/>
    </xf>
    <xf numFmtId="0" fontId="76" fillId="72" borderId="23" xfId="328" applyFont="1" applyFill="1" applyBorder="1" applyAlignment="1">
      <alignment horizontal="center" vertical="center" wrapText="1"/>
    </xf>
    <xf numFmtId="0" fontId="76" fillId="72" borderId="30" xfId="328" applyFont="1" applyFill="1" applyBorder="1" applyAlignment="1">
      <alignment horizontal="center" vertical="center" wrapText="1"/>
    </xf>
    <xf numFmtId="0" fontId="76" fillId="0" borderId="0" xfId="328" applyFont="1" applyFill="1" applyBorder="1" applyAlignment="1">
      <alignment horizontal="center" vertical="top" wrapText="1"/>
    </xf>
    <xf numFmtId="0" fontId="76" fillId="0" borderId="0" xfId="328" quotePrefix="1" applyFont="1" applyFill="1" applyBorder="1" applyAlignment="1">
      <alignment horizontal="center" vertical="top" wrapText="1"/>
    </xf>
    <xf numFmtId="0" fontId="76" fillId="72" borderId="35" xfId="328" applyFont="1" applyFill="1" applyBorder="1" applyAlignment="1">
      <alignment horizontal="center" vertical="center" wrapText="1"/>
    </xf>
    <xf numFmtId="0" fontId="76" fillId="72" borderId="73" xfId="328" applyFont="1" applyFill="1" applyBorder="1" applyAlignment="1">
      <alignment vertical="center"/>
    </xf>
    <xf numFmtId="0" fontId="76" fillId="72" borderId="74" xfId="328" applyFont="1" applyFill="1" applyBorder="1" applyAlignment="1">
      <alignment vertical="center"/>
    </xf>
    <xf numFmtId="3" fontId="76" fillId="72" borderId="73" xfId="51" applyNumberFormat="1" applyFont="1" applyFill="1" applyBorder="1" applyAlignment="1">
      <alignment horizontal="center" wrapText="1"/>
    </xf>
    <xf numFmtId="3" fontId="76" fillId="72" borderId="73" xfId="328" applyNumberFormat="1" applyFont="1" applyFill="1" applyBorder="1" applyAlignment="1">
      <alignment horizontal="center" wrapText="1"/>
    </xf>
    <xf numFmtId="3" fontId="76" fillId="72" borderId="74" xfId="328" applyNumberFormat="1" applyFont="1" applyFill="1" applyBorder="1" applyAlignment="1">
      <alignment horizontal="center" wrapText="1"/>
    </xf>
    <xf numFmtId="0" fontId="76" fillId="0" borderId="0" xfId="0" applyFont="1" applyBorder="1" applyAlignment="1"/>
    <xf numFmtId="0" fontId="76" fillId="0" borderId="0" xfId="0" applyFont="1" applyBorder="1" applyAlignment="1">
      <alignment vertical="top"/>
    </xf>
    <xf numFmtId="0" fontId="78" fillId="0" borderId="0" xfId="0" applyFont="1" applyBorder="1" applyAlignment="1">
      <alignment horizontal="center" vertical="center"/>
    </xf>
    <xf numFmtId="0" fontId="76" fillId="72" borderId="27" xfId="0" applyFont="1" applyFill="1" applyBorder="1" applyAlignment="1">
      <alignment horizontal="center" wrapText="1"/>
    </xf>
    <xf numFmtId="0" fontId="76" fillId="72" borderId="31" xfId="0" applyFont="1" applyFill="1" applyBorder="1" applyAlignment="1">
      <alignment horizontal="center" wrapText="1"/>
    </xf>
    <xf numFmtId="0" fontId="76" fillId="72" borderId="51" xfId="0" applyFont="1" applyFill="1" applyBorder="1" applyAlignment="1">
      <alignment horizontal="center" wrapText="1"/>
    </xf>
    <xf numFmtId="0" fontId="76" fillId="72" borderId="32" xfId="0" applyFont="1" applyFill="1" applyBorder="1" applyAlignment="1">
      <alignment horizontal="center" wrapText="1"/>
    </xf>
    <xf numFmtId="0" fontId="76" fillId="0" borderId="31" xfId="0" applyFont="1" applyFill="1" applyBorder="1" applyAlignment="1">
      <alignment horizontal="center" wrapText="1"/>
    </xf>
    <xf numFmtId="0" fontId="76" fillId="0" borderId="51" xfId="0" applyFont="1" applyFill="1" applyBorder="1" applyAlignment="1">
      <alignment horizontal="center" wrapText="1"/>
    </xf>
    <xf numFmtId="0" fontId="76" fillId="0" borderId="32" xfId="0" applyFont="1" applyFill="1" applyBorder="1" applyAlignment="1">
      <alignment horizontal="center" wrapText="1"/>
    </xf>
    <xf numFmtId="0" fontId="76" fillId="73" borderId="23" xfId="0" applyFont="1" applyFill="1" applyBorder="1" applyAlignment="1">
      <alignment horizontal="center" vertical="center" wrapText="1"/>
    </xf>
    <xf numFmtId="0" fontId="78" fillId="73" borderId="30" xfId="0" applyFont="1" applyFill="1" applyBorder="1" applyAlignment="1">
      <alignment horizontal="center" vertical="center" wrapText="1"/>
    </xf>
    <xf numFmtId="0" fontId="76" fillId="73" borderId="25" xfId="0" applyFont="1" applyFill="1" applyBorder="1" applyAlignment="1">
      <alignment horizontal="center" vertical="center" wrapText="1"/>
    </xf>
    <xf numFmtId="0" fontId="78" fillId="73" borderId="78" xfId="0" applyFont="1" applyFill="1" applyBorder="1" applyAlignment="1">
      <alignment horizontal="center" vertical="center" wrapText="1"/>
    </xf>
    <xf numFmtId="0" fontId="76" fillId="72" borderId="49" xfId="0" applyFont="1" applyFill="1" applyBorder="1" applyAlignment="1">
      <alignment horizontal="center" wrapText="1"/>
    </xf>
    <xf numFmtId="0" fontId="76" fillId="72" borderId="8" xfId="0" applyFont="1" applyFill="1" applyBorder="1" applyAlignment="1">
      <alignment horizontal="center" wrapText="1"/>
    </xf>
    <xf numFmtId="0" fontId="76" fillId="72" borderId="50" xfId="0" applyFont="1" applyFill="1" applyBorder="1" applyAlignment="1">
      <alignment horizontal="center" wrapText="1"/>
    </xf>
    <xf numFmtId="0" fontId="93" fillId="73" borderId="59" xfId="0" applyFont="1" applyFill="1" applyBorder="1" applyAlignment="1">
      <alignment horizontal="center" vertical="center" wrapText="1"/>
    </xf>
    <xf numFmtId="0" fontId="93" fillId="73" borderId="37" xfId="0" applyFont="1" applyFill="1" applyBorder="1" applyAlignment="1">
      <alignment horizontal="center" vertical="center" wrapText="1"/>
    </xf>
    <xf numFmtId="0" fontId="93" fillId="73" borderId="56" xfId="0" applyFont="1" applyFill="1" applyBorder="1" applyAlignment="1">
      <alignment horizontal="center" vertical="center" wrapText="1"/>
    </xf>
    <xf numFmtId="0" fontId="93" fillId="73" borderId="80" xfId="0" applyFont="1" applyFill="1" applyBorder="1" applyAlignment="1">
      <alignment horizontal="center" vertical="center" wrapText="1"/>
    </xf>
    <xf numFmtId="0" fontId="93" fillId="73" borderId="76" xfId="0" applyFont="1" applyFill="1" applyBorder="1" applyAlignment="1">
      <alignment horizontal="center" vertical="center" wrapText="1"/>
    </xf>
    <xf numFmtId="0" fontId="76" fillId="72" borderId="58" xfId="0" applyFont="1" applyFill="1" applyBorder="1" applyAlignment="1">
      <alignment horizontal="center" wrapText="1"/>
    </xf>
    <xf numFmtId="0" fontId="76" fillId="72" borderId="82" xfId="0" applyFont="1" applyFill="1" applyBorder="1" applyAlignment="1">
      <alignment horizontal="center" wrapText="1"/>
    </xf>
    <xf numFmtId="0" fontId="76" fillId="72" borderId="70" xfId="0" applyFont="1" applyFill="1" applyBorder="1" applyAlignment="1">
      <alignment horizontal="center" wrapText="1"/>
    </xf>
    <xf numFmtId="0" fontId="93" fillId="73" borderId="46" xfId="0" applyFont="1" applyFill="1" applyBorder="1" applyAlignment="1">
      <alignment horizontal="center" vertical="center" wrapText="1"/>
    </xf>
    <xf numFmtId="0" fontId="93" fillId="73" borderId="62" xfId="0" applyFont="1" applyFill="1" applyBorder="1" applyAlignment="1">
      <alignment horizontal="center" vertical="center" wrapText="1"/>
    </xf>
    <xf numFmtId="0" fontId="93" fillId="73" borderId="79" xfId="0" applyFont="1" applyFill="1" applyBorder="1" applyAlignment="1">
      <alignment horizontal="center" vertical="center" wrapText="1"/>
    </xf>
    <xf numFmtId="0" fontId="93" fillId="73" borderId="75" xfId="0" applyFont="1" applyFill="1" applyBorder="1" applyAlignment="1">
      <alignment horizontal="center" vertical="center" wrapText="1"/>
    </xf>
    <xf numFmtId="0" fontId="76" fillId="72" borderId="35" xfId="0" applyFont="1" applyFill="1" applyBorder="1" applyAlignment="1">
      <alignment horizontal="center" wrapText="1"/>
    </xf>
    <xf numFmtId="0" fontId="76" fillId="72" borderId="73" xfId="0" applyFont="1" applyFill="1" applyBorder="1" applyAlignment="1">
      <alignment horizontal="center" wrapText="1"/>
    </xf>
    <xf numFmtId="0" fontId="76" fillId="72" borderId="74" xfId="0" applyFont="1" applyFill="1" applyBorder="1" applyAlignment="1">
      <alignment horizontal="center" wrapText="1"/>
    </xf>
    <xf numFmtId="0" fontId="93" fillId="73" borderId="55" xfId="0" applyFont="1" applyFill="1" applyBorder="1" applyAlignment="1">
      <alignment horizontal="center" vertical="center" wrapText="1"/>
    </xf>
    <xf numFmtId="0" fontId="93" fillId="73" borderId="81" xfId="0" applyFont="1" applyFill="1" applyBorder="1" applyAlignment="1">
      <alignment horizontal="center" vertical="center" wrapText="1"/>
    </xf>
    <xf numFmtId="0" fontId="93" fillId="73" borderId="77" xfId="0" applyFont="1" applyFill="1" applyBorder="1" applyAlignment="1">
      <alignment horizontal="center" vertical="center" wrapText="1"/>
    </xf>
    <xf numFmtId="0" fontId="76" fillId="72" borderId="41" xfId="0" applyFont="1" applyFill="1" applyBorder="1" applyAlignment="1">
      <alignment horizontal="center" wrapText="1"/>
    </xf>
    <xf numFmtId="0" fontId="76" fillId="72" borderId="19" xfId="0" applyFont="1" applyFill="1" applyBorder="1" applyAlignment="1">
      <alignment horizontal="center" wrapText="1"/>
    </xf>
    <xf numFmtId="0" fontId="78" fillId="72" borderId="19" xfId="0" applyFont="1" applyFill="1" applyBorder="1" applyAlignment="1">
      <alignment horizontal="center" wrapText="1"/>
    </xf>
    <xf numFmtId="0" fontId="78" fillId="72" borderId="42" xfId="0" applyFont="1" applyFill="1" applyBorder="1" applyAlignment="1">
      <alignment horizontal="center" wrapText="1"/>
    </xf>
    <xf numFmtId="0" fontId="76" fillId="73" borderId="55" xfId="0" applyFont="1" applyFill="1" applyBorder="1" applyAlignment="1">
      <alignment horizontal="center" vertical="center" wrapText="1"/>
    </xf>
    <xf numFmtId="0" fontId="78" fillId="73" borderId="77" xfId="0" applyFont="1" applyFill="1" applyBorder="1" applyAlignment="1">
      <alignment horizontal="center" vertical="center" wrapText="1"/>
    </xf>
    <xf numFmtId="0" fontId="93" fillId="72" borderId="41" xfId="0" applyFont="1" applyFill="1" applyBorder="1" applyAlignment="1">
      <alignment horizontal="center" wrapText="1"/>
    </xf>
    <xf numFmtId="0" fontId="76" fillId="72" borderId="42" xfId="0" applyFont="1" applyFill="1" applyBorder="1" applyAlignment="1">
      <alignment horizontal="center" wrapText="1"/>
    </xf>
    <xf numFmtId="0" fontId="76" fillId="73" borderId="56" xfId="0" applyFont="1" applyFill="1" applyBorder="1" applyAlignment="1">
      <alignment horizontal="center" vertical="center" wrapText="1"/>
    </xf>
    <xf numFmtId="0" fontId="76" fillId="73" borderId="62" xfId="0" applyFont="1" applyFill="1" applyBorder="1" applyAlignment="1">
      <alignment horizontal="center" vertical="center" wrapText="1"/>
    </xf>
    <xf numFmtId="0" fontId="93" fillId="73" borderId="23" xfId="0" applyFont="1" applyFill="1" applyBorder="1" applyAlignment="1">
      <alignment horizontal="center" vertical="center" wrapText="1"/>
    </xf>
    <xf numFmtId="0" fontId="76" fillId="73" borderId="30" xfId="0" applyFont="1" applyFill="1" applyBorder="1" applyAlignment="1">
      <alignment horizontal="center" vertical="center" wrapText="1"/>
    </xf>
    <xf numFmtId="0" fontId="98" fillId="0" borderId="0" xfId="0" applyFont="1" applyBorder="1" applyAlignment="1">
      <alignment horizontal="center" vertical="center"/>
    </xf>
    <xf numFmtId="0" fontId="98" fillId="72" borderId="41" xfId="0" applyFont="1" applyFill="1" applyBorder="1" applyAlignment="1">
      <alignment horizontal="center" vertical="center" wrapText="1"/>
    </xf>
    <xf numFmtId="0" fontId="98" fillId="72" borderId="19" xfId="0" applyFont="1" applyFill="1" applyBorder="1" applyAlignment="1">
      <alignment horizontal="center" vertical="center" wrapText="1"/>
    </xf>
    <xf numFmtId="0" fontId="98" fillId="72" borderId="47" xfId="0" applyFont="1" applyFill="1" applyBorder="1" applyAlignment="1">
      <alignment horizontal="center" vertical="center" wrapText="1"/>
    </xf>
    <xf numFmtId="0" fontId="98" fillId="72" borderId="42" xfId="0" applyFont="1" applyFill="1" applyBorder="1" applyAlignment="1">
      <alignment horizontal="center" vertical="center" wrapText="1"/>
    </xf>
    <xf numFmtId="0" fontId="98" fillId="72" borderId="4" xfId="0" applyFont="1" applyFill="1" applyBorder="1" applyAlignment="1">
      <alignment horizontal="center" vertical="center" wrapText="1"/>
    </xf>
    <xf numFmtId="0" fontId="98" fillId="0" borderId="0" xfId="0" applyFont="1" applyBorder="1" applyAlignment="1">
      <alignment horizontal="center" vertical="top" wrapText="1"/>
    </xf>
    <xf numFmtId="0" fontId="98" fillId="0" borderId="0" xfId="0" applyFont="1" applyBorder="1" applyAlignment="1">
      <alignment horizontal="center" vertical="top"/>
    </xf>
    <xf numFmtId="0" fontId="77" fillId="0" borderId="0" xfId="0" applyFont="1" applyFill="1" applyBorder="1" applyAlignment="1">
      <alignment wrapText="1"/>
    </xf>
    <xf numFmtId="0" fontId="0" fillId="0" borderId="0" xfId="0" applyAlignment="1">
      <alignment wrapText="1"/>
    </xf>
  </cellXfs>
  <cellStyles count="534">
    <cellStyle name="20% - Accent1" xfId="1" builtinId="30" customBuiltin="1"/>
    <cellStyle name="20% - Accent1 2" xfId="359"/>
    <cellStyle name="20% - Accent2" xfId="2" builtinId="34" customBuiltin="1"/>
    <cellStyle name="20% - Accent2 2" xfId="360"/>
    <cellStyle name="20% - Accent3" xfId="3" builtinId="38" customBuiltin="1"/>
    <cellStyle name="20% - Accent3 2" xfId="361"/>
    <cellStyle name="20% - Accent4" xfId="4" builtinId="42" customBuiltin="1"/>
    <cellStyle name="20% - Accent4 2" xfId="362"/>
    <cellStyle name="20% - Accent5" xfId="5" builtinId="46" customBuiltin="1"/>
    <cellStyle name="20% - Accent5 2" xfId="363"/>
    <cellStyle name="20% - Accent6" xfId="6" builtinId="50" customBuiltin="1"/>
    <cellStyle name="20% - Accent6 2" xfId="364"/>
    <cellStyle name="40% - Accent1" xfId="7" builtinId="31" customBuiltin="1"/>
    <cellStyle name="40% - Accent1 2" xfId="365"/>
    <cellStyle name="40% - Accent2" xfId="8" builtinId="35" customBuiltin="1"/>
    <cellStyle name="40% - Accent2 2" xfId="366"/>
    <cellStyle name="40% - Accent3" xfId="9" builtinId="39" customBuiltin="1"/>
    <cellStyle name="40% - Accent3 2" xfId="367"/>
    <cellStyle name="40% - Accent4" xfId="10" builtinId="43" customBuiltin="1"/>
    <cellStyle name="40% - Accent4 2" xfId="368"/>
    <cellStyle name="40% - Accent5" xfId="11" builtinId="47" customBuiltin="1"/>
    <cellStyle name="40% - Accent5 2" xfId="369"/>
    <cellStyle name="40% - Accent6" xfId="12" builtinId="51" customBuiltin="1"/>
    <cellStyle name="40% - Accent6 2" xfId="37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335"/>
    <cellStyle name="Accent1 - 40%" xfId="336"/>
    <cellStyle name="Accent1 - 60%" xfId="337"/>
    <cellStyle name="Accent2" xfId="20" builtinId="33" customBuiltin="1"/>
    <cellStyle name="Accent2 - 20%" xfId="338"/>
    <cellStyle name="Accent2 - 40%" xfId="339"/>
    <cellStyle name="Accent2 - 60%" xfId="340"/>
    <cellStyle name="Accent3" xfId="21" builtinId="37" customBuiltin="1"/>
    <cellStyle name="Accent3 - 20%" xfId="341"/>
    <cellStyle name="Accent3 - 40%" xfId="342"/>
    <cellStyle name="Accent3 - 60%" xfId="343"/>
    <cellStyle name="Accent4" xfId="22" builtinId="41" customBuiltin="1"/>
    <cellStyle name="Accent4 - 20%" xfId="344"/>
    <cellStyle name="Accent4 - 40%" xfId="345"/>
    <cellStyle name="Accent4 - 60%" xfId="346"/>
    <cellStyle name="Accent5" xfId="23" builtinId="45" customBuiltin="1"/>
    <cellStyle name="Accent5 - 20%" xfId="347"/>
    <cellStyle name="Accent5 - 40%" xfId="348"/>
    <cellStyle name="Accent5 - 60%" xfId="349"/>
    <cellStyle name="Accent6" xfId="24" builtinId="49" customBuiltin="1"/>
    <cellStyle name="Accent6 - 20%" xfId="350"/>
    <cellStyle name="Accent6 - 40%" xfId="351"/>
    <cellStyle name="Accent6 - 60%" xfId="352"/>
    <cellStyle name="Actual Date" xfId="25"/>
    <cellStyle name="Actual Date 2" xfId="26"/>
    <cellStyle name="Actual Date_2011-12 LIEE Table 1 Updated budget" xfId="27"/>
    <cellStyle name="Bad" xfId="28" builtinId="27" customBuiltin="1"/>
    <cellStyle name="Calculation" xfId="29" builtinId="22" customBuiltin="1"/>
    <cellStyle name="Check Cell" xfId="30" builtinId="23" customBuiltin="1"/>
    <cellStyle name="Comma" xfId="31" builtinId="3"/>
    <cellStyle name="Comma [0] 2" xfId="32"/>
    <cellStyle name="Comma [0] 2 2" xfId="389"/>
    <cellStyle name="Comma 10" xfId="510"/>
    <cellStyle name="Comma 11" xfId="512"/>
    <cellStyle name="Comma 14" xfId="383"/>
    <cellStyle name="Comma 2" xfId="33"/>
    <cellStyle name="Comma 2 2" xfId="34"/>
    <cellStyle name="Comma 2 2 2" xfId="333"/>
    <cellStyle name="Comma 2 3" xfId="35"/>
    <cellStyle name="Comma 2 3 2" xfId="390"/>
    <cellStyle name="Comma 3" xfId="36"/>
    <cellStyle name="Comma 3 2" xfId="37"/>
    <cellStyle name="Comma 3 2 2" xfId="392"/>
    <cellStyle name="Comma 3 3" xfId="391"/>
    <cellStyle name="Comma 4" xfId="38"/>
    <cellStyle name="Comma 4 2" xfId="393"/>
    <cellStyle name="Comma 5" xfId="39"/>
    <cellStyle name="Comma 5 2" xfId="394"/>
    <cellStyle name="Comma 6" xfId="40"/>
    <cellStyle name="Comma 6 2" xfId="395"/>
    <cellStyle name="Comma 7" xfId="41"/>
    <cellStyle name="Comma 7 2" xfId="396"/>
    <cellStyle name="Comma 8" xfId="42"/>
    <cellStyle name="Comma 8 2" xfId="397"/>
    <cellStyle name="Comma 9" xfId="43"/>
    <cellStyle name="Comma 9 2" xfId="398"/>
    <cellStyle name="Comma0" xfId="44"/>
    <cellStyle name="Comma0 2" xfId="45"/>
    <cellStyle name="Comma0 2 2" xfId="46"/>
    <cellStyle name="Comma0 2 2 2" xfId="400"/>
    <cellStyle name="Comma0 2 3" xfId="47"/>
    <cellStyle name="Comma0 2 3 2" xfId="401"/>
    <cellStyle name="Comma0 2 4" xfId="399"/>
    <cellStyle name="Comma0 3" xfId="48"/>
    <cellStyle name="Comma0 3 2" xfId="49"/>
    <cellStyle name="Comma0 3 2 2" xfId="403"/>
    <cellStyle name="Comma0 3 3" xfId="402"/>
    <cellStyle name="Comma0 4" xfId="50"/>
    <cellStyle name="Comma0 4 2" xfId="404"/>
    <cellStyle name="Currency" xfId="51" builtinId="4"/>
    <cellStyle name="Currency 2" xfId="52"/>
    <cellStyle name="Currency 2 2" xfId="371"/>
    <cellStyle name="Currency 3" xfId="53"/>
    <cellStyle name="Currency 3 2" xfId="380"/>
    <cellStyle name="Currency 4" xfId="54"/>
    <cellStyle name="Currency 4 2" xfId="405"/>
    <cellStyle name="Currency 5" xfId="386"/>
    <cellStyle name="Currency 5 2" xfId="509"/>
    <cellStyle name="Currency 6" xfId="511"/>
    <cellStyle name="Currency0" xfId="55"/>
    <cellStyle name="Currency0 2" xfId="56"/>
    <cellStyle name="Currency0 2 2" xfId="57"/>
    <cellStyle name="Currency0 2 2 2" xfId="407"/>
    <cellStyle name="Currency0 2 3" xfId="58"/>
    <cellStyle name="Currency0 2 3 2" xfId="408"/>
    <cellStyle name="Currency0 2 4" xfId="406"/>
    <cellStyle name="Currency0 3" xfId="59"/>
    <cellStyle name="Currency0 3 2" xfId="60"/>
    <cellStyle name="Currency0 3 2 2" xfId="410"/>
    <cellStyle name="Currency0 3 3" xfId="409"/>
    <cellStyle name="Currency0 4" xfId="61"/>
    <cellStyle name="Currency0 4 2" xfId="411"/>
    <cellStyle name="Date" xfId="62"/>
    <cellStyle name="Date 2" xfId="63"/>
    <cellStyle name="Date 2 2" xfId="64"/>
    <cellStyle name="Date 2 2 2" xfId="413"/>
    <cellStyle name="Date 2 3" xfId="65"/>
    <cellStyle name="Date 2 3 2" xfId="414"/>
    <cellStyle name="Date 2 4" xfId="412"/>
    <cellStyle name="Date 3" xfId="66"/>
    <cellStyle name="Date 3 2" xfId="67"/>
    <cellStyle name="Date 3 2 2" xfId="416"/>
    <cellStyle name="Date 3 3" xfId="415"/>
    <cellStyle name="Date 4" xfId="68"/>
    <cellStyle name="Date 4 2" xfId="417"/>
    <cellStyle name="Emphasis 1" xfId="353"/>
    <cellStyle name="Emphasis 2" xfId="354"/>
    <cellStyle name="Emphasis 3" xfId="355"/>
    <cellStyle name="Explanatory Text" xfId="69" builtinId="53" customBuiltin="1"/>
    <cellStyle name="Fixed" xfId="70"/>
    <cellStyle name="Fixed 2" xfId="71"/>
    <cellStyle name="Fixed 2 2" xfId="72"/>
    <cellStyle name="Fixed 2 2 2" xfId="419"/>
    <cellStyle name="Fixed 2 3" xfId="73"/>
    <cellStyle name="Fixed 2 3 2" xfId="420"/>
    <cellStyle name="Fixed 2 4" xfId="418"/>
    <cellStyle name="Fixed 3" xfId="74"/>
    <cellStyle name="Fixed 3 2" xfId="75"/>
    <cellStyle name="Fixed 3 2 2" xfId="422"/>
    <cellStyle name="Fixed 3 3" xfId="421"/>
    <cellStyle name="Fixed 4" xfId="76"/>
    <cellStyle name="Fixed 4 2" xfId="423"/>
    <cellStyle name="Good" xfId="77" builtinId="26" customBuiltin="1"/>
    <cellStyle name="Grey" xfId="78"/>
    <cellStyle name="Grey 2" xfId="79"/>
    <cellStyle name="Grey 3" xfId="80"/>
    <cellStyle name="HEADER" xfId="81"/>
    <cellStyle name="Header1" xfId="82"/>
    <cellStyle name="Header2" xfId="83"/>
    <cellStyle name="Heading 1" xfId="84" builtinId="16" customBuiltin="1"/>
    <cellStyle name="Heading 1 2" xfId="85"/>
    <cellStyle name="Heading 1 3" xfId="372"/>
    <cellStyle name="Heading 2" xfId="86" builtinId="17" customBuiltin="1"/>
    <cellStyle name="Heading 2 2" xfId="87"/>
    <cellStyle name="Heading 2 2 2" xfId="88"/>
    <cellStyle name="Heading 2 3" xfId="89"/>
    <cellStyle name="Heading 2 4" xfId="373"/>
    <cellStyle name="Heading 3" xfId="90" builtinId="18" customBuiltin="1"/>
    <cellStyle name="Heading 4" xfId="91" builtinId="19" customBuiltin="1"/>
    <cellStyle name="Heading1" xfId="92"/>
    <cellStyle name="Heading1 2" xfId="93"/>
    <cellStyle name="Heading1 2 2" xfId="94"/>
    <cellStyle name="Heading1 2 2 2" xfId="425"/>
    <cellStyle name="Heading1 2 3" xfId="95"/>
    <cellStyle name="Heading1 2 3 2" xfId="426"/>
    <cellStyle name="Heading1 2 4" xfId="424"/>
    <cellStyle name="Heading1 3" xfId="96"/>
    <cellStyle name="Heading1 3 2" xfId="97"/>
    <cellStyle name="Heading1 3 2 2" xfId="428"/>
    <cellStyle name="Heading1 3 3" xfId="427"/>
    <cellStyle name="Heading1 4" xfId="98"/>
    <cellStyle name="Heading1 4 2" xfId="429"/>
    <cellStyle name="Heading1_2011-10 LIEE Table 6 (2)" xfId="99"/>
    <cellStyle name="Heading2" xfId="100"/>
    <cellStyle name="Heading2 2" xfId="101"/>
    <cellStyle name="Heading2 2 2" xfId="102"/>
    <cellStyle name="Heading2 2 2 2" xfId="431"/>
    <cellStyle name="Heading2 2 3" xfId="103"/>
    <cellStyle name="Heading2 2 3 2" xfId="432"/>
    <cellStyle name="Heading2 2 4" xfId="430"/>
    <cellStyle name="Heading2 3" xfId="104"/>
    <cellStyle name="Heading2 3 2" xfId="105"/>
    <cellStyle name="Heading2 3 2 2" xfId="434"/>
    <cellStyle name="Heading2 3 3" xfId="433"/>
    <cellStyle name="Heading2 4" xfId="106"/>
    <cellStyle name="Heading2 4 2" xfId="435"/>
    <cellStyle name="Heading2_2011-10 LIEE Table 6 (2)" xfId="107"/>
    <cellStyle name="Hidden" xfId="108"/>
    <cellStyle name="Hidden 2" xfId="436"/>
    <cellStyle name="HIGHLIGHT" xfId="109"/>
    <cellStyle name="Input" xfId="110" builtinId="20" customBuiltin="1"/>
    <cellStyle name="Input [yellow]" xfId="111"/>
    <cellStyle name="Input [yellow] 2" xfId="112"/>
    <cellStyle name="Input [yellow] 3" xfId="113"/>
    <cellStyle name="Linked Cell" xfId="114" builtinId="24" customBuiltin="1"/>
    <cellStyle name="Neutral" xfId="115" builtinId="28" customBuiltin="1"/>
    <cellStyle name="no dec" xfId="116"/>
    <cellStyle name="no dec 2" xfId="117"/>
    <cellStyle name="no dec_2011-12 LIEE Table 1 Updated budget" xfId="118"/>
    <cellStyle name="Normal" xfId="0" builtinId="0"/>
    <cellStyle name="Normal - Style1" xfId="119"/>
    <cellStyle name="Normal - Style1 2" xfId="120"/>
    <cellStyle name="Normal - Style1_2011-12 LIEE Table 1 Updated budget" xfId="121"/>
    <cellStyle name="Normal 10" xfId="358"/>
    <cellStyle name="Normal 10 2" xfId="330"/>
    <cellStyle name="Normal 11" xfId="375"/>
    <cellStyle name="Normal 12" xfId="378"/>
    <cellStyle name="Normal 13" xfId="379"/>
    <cellStyle name="Normal 14" xfId="377"/>
    <cellStyle name="Normal 15" xfId="385"/>
    <cellStyle name="Normal 15 2" xfId="508"/>
    <cellStyle name="Normal 16" xfId="387"/>
    <cellStyle name="Normal 17" xfId="514"/>
    <cellStyle name="Normal 18" xfId="516"/>
    <cellStyle name="Normal 19" xfId="517"/>
    <cellStyle name="Normal 2" xfId="122"/>
    <cellStyle name="Normal 2 2" xfId="123"/>
    <cellStyle name="Normal 2 2 2" xfId="334"/>
    <cellStyle name="Normal 2 3" xfId="124"/>
    <cellStyle name="Normal 2 3 2" xfId="438"/>
    <cellStyle name="Normal 2 4" xfId="437"/>
    <cellStyle name="Normal 20" xfId="518"/>
    <cellStyle name="Normal 21" xfId="519"/>
    <cellStyle name="Normal 22" xfId="520"/>
    <cellStyle name="Normal 23" xfId="521"/>
    <cellStyle name="Normal 24" xfId="381"/>
    <cellStyle name="Normal 25" xfId="522"/>
    <cellStyle name="Normal 26" xfId="523"/>
    <cellStyle name="Normal 27" xfId="524"/>
    <cellStyle name="Normal 28" xfId="525"/>
    <cellStyle name="Normal 29" xfId="526"/>
    <cellStyle name="Normal 29 2 3" xfId="327"/>
    <cellStyle name="Normal 29 2 3 2" xfId="329"/>
    <cellStyle name="Normal 3" xfId="125"/>
    <cellStyle name="Normal 3 2" xfId="126"/>
    <cellStyle name="Normal 3 3" xfId="374"/>
    <cellStyle name="Normal 30" xfId="382"/>
    <cellStyle name="Normal 31" xfId="527"/>
    <cellStyle name="Normal 32" xfId="515"/>
    <cellStyle name="Normal 33" xfId="528"/>
    <cellStyle name="Normal 34" xfId="529"/>
    <cellStyle name="Normal 35" xfId="530"/>
    <cellStyle name="Normal 36" xfId="531"/>
    <cellStyle name="Normal 37" xfId="532"/>
    <cellStyle name="Normal 38" xfId="533"/>
    <cellStyle name="Normal 4" xfId="127"/>
    <cellStyle name="Normal 4 2" xfId="332"/>
    <cellStyle name="Normal 5" xfId="128"/>
    <cellStyle name="Normal 6" xfId="129"/>
    <cellStyle name="Normal 6 2" xfId="439"/>
    <cellStyle name="Normal 7" xfId="130"/>
    <cellStyle name="Normal 7 2" xfId="440"/>
    <cellStyle name="Normal 8" xfId="131"/>
    <cellStyle name="Normal 8 2" xfId="441"/>
    <cellStyle name="Normal 9" xfId="132"/>
    <cellStyle name="Normal 9 2" xfId="442"/>
    <cellStyle name="Normal_FINALTable5C- March 2007 CARE Program 2" xfId="388"/>
    <cellStyle name="Normal_New Summary Tables" xfId="133"/>
    <cellStyle name="Normal_Revised CARE Table 5C_033107" xfId="328"/>
    <cellStyle name="Normal_RRM tables" xfId="384"/>
    <cellStyle name="Note" xfId="134" builtinId="10" customBuiltin="1"/>
    <cellStyle name="Note 2" xfId="135"/>
    <cellStyle name="Note 2 2" xfId="443"/>
    <cellStyle name="Output" xfId="136" builtinId="21" customBuiltin="1"/>
    <cellStyle name="Percent" xfId="137" builtinId="5"/>
    <cellStyle name="Percent [2]" xfId="138"/>
    <cellStyle name="Percent [2] 2" xfId="139"/>
    <cellStyle name="Percent [2] 2 2" xfId="140"/>
    <cellStyle name="Percent [2] 2 2 2" xfId="445"/>
    <cellStyle name="Percent [2] 2 3" xfId="141"/>
    <cellStyle name="Percent [2] 2 3 2" xfId="446"/>
    <cellStyle name="Percent [2] 2 4" xfId="444"/>
    <cellStyle name="Percent [2] 3" xfId="142"/>
    <cellStyle name="Percent [2] 3 2" xfId="143"/>
    <cellStyle name="Percent [2] 3 2 2" xfId="448"/>
    <cellStyle name="Percent [2] 3 3" xfId="447"/>
    <cellStyle name="Percent [2] 4" xfId="144"/>
    <cellStyle name="Percent [2] 4 2" xfId="449"/>
    <cellStyle name="Percent 10" xfId="145"/>
    <cellStyle name="Percent 10 2" xfId="450"/>
    <cellStyle name="Percent 11" xfId="513"/>
    <cellStyle name="Percent 2" xfId="146"/>
    <cellStyle name="Percent 2 2" xfId="147"/>
    <cellStyle name="Percent 2 2 2" xfId="452"/>
    <cellStyle name="Percent 2 3" xfId="148"/>
    <cellStyle name="Percent 2 3 2" xfId="453"/>
    <cellStyle name="Percent 2 4" xfId="451"/>
    <cellStyle name="Percent 3" xfId="149"/>
    <cellStyle name="Percent 3 2" xfId="150"/>
    <cellStyle name="Percent 3 2 2" xfId="455"/>
    <cellStyle name="Percent 3 3" xfId="151"/>
    <cellStyle name="Percent 3 3 2" xfId="456"/>
    <cellStyle name="Percent 3 4" xfId="454"/>
    <cellStyle name="Percent 4" xfId="152"/>
    <cellStyle name="Percent 4 2" xfId="457"/>
    <cellStyle name="Percent 5" xfId="153"/>
    <cellStyle name="Percent 5 2" xfId="458"/>
    <cellStyle name="Percent 6" xfId="154"/>
    <cellStyle name="Percent 6 2" xfId="459"/>
    <cellStyle name="Percent 61" xfId="331"/>
    <cellStyle name="Percent 7" xfId="155"/>
    <cellStyle name="Percent 7 2" xfId="460"/>
    <cellStyle name="Percent 8" xfId="156"/>
    <cellStyle name="Percent 8 2" xfId="461"/>
    <cellStyle name="Percent 9" xfId="157"/>
    <cellStyle name="Percent 9 2" xfId="462"/>
    <cellStyle name="SAPBEXaggData" xfId="158"/>
    <cellStyle name="SAPBEXaggData 2" xfId="159"/>
    <cellStyle name="SAPBEXaggData 2 2" xfId="160"/>
    <cellStyle name="SAPBEXaggData 3" xfId="161"/>
    <cellStyle name="SAPBEXaggData 4" xfId="162"/>
    <cellStyle name="SAPBEXaggData_Sept 2011 Total BW Data" xfId="163"/>
    <cellStyle name="SAPBEXaggDataEmph" xfId="164"/>
    <cellStyle name="SAPBEXaggExc1" xfId="165"/>
    <cellStyle name="SAPBEXaggExc1Emph" xfId="166"/>
    <cellStyle name="SAPBEXaggExc2" xfId="167"/>
    <cellStyle name="SAPBEXaggExc2Emph" xfId="168"/>
    <cellStyle name="SAPBEXaggItem" xfId="169"/>
    <cellStyle name="SAPBEXaggItem 2" xfId="170"/>
    <cellStyle name="SAPBEXaggItem 2 2" xfId="171"/>
    <cellStyle name="SAPBEXaggItem 3" xfId="172"/>
    <cellStyle name="SAPBEXaggItem 4" xfId="173"/>
    <cellStyle name="SAPBEXaggItem_Sept 2011 Total BW Data" xfId="174"/>
    <cellStyle name="SAPBEXaggItemX" xfId="175"/>
    <cellStyle name="SAPBEXchaText" xfId="176"/>
    <cellStyle name="SAPBEXchaText 2" xfId="177"/>
    <cellStyle name="SAPBEXColoum_Header_SA" xfId="178"/>
    <cellStyle name="SAPBEXexcBad7" xfId="179"/>
    <cellStyle name="SAPBEXexcBad7 2" xfId="180"/>
    <cellStyle name="SAPBEXexcBad8" xfId="181"/>
    <cellStyle name="SAPBEXexcBad8 2" xfId="182"/>
    <cellStyle name="SAPBEXexcBad9" xfId="183"/>
    <cellStyle name="SAPBEXexcBad9 2" xfId="184"/>
    <cellStyle name="SAPBEXexcCritical4" xfId="185"/>
    <cellStyle name="SAPBEXexcCritical4 2" xfId="186"/>
    <cellStyle name="SAPBEXexcCritical5" xfId="187"/>
    <cellStyle name="SAPBEXexcCritical5 2" xfId="188"/>
    <cellStyle name="SAPBEXexcCritical6" xfId="189"/>
    <cellStyle name="SAPBEXexcCritical6 2" xfId="190"/>
    <cellStyle name="SAPBEXexcGood1" xfId="191"/>
    <cellStyle name="SAPBEXexcGood1 2" xfId="192"/>
    <cellStyle name="SAPBEXexcGood2" xfId="193"/>
    <cellStyle name="SAPBEXexcGood2 2" xfId="194"/>
    <cellStyle name="SAPBEXexcGood3" xfId="195"/>
    <cellStyle name="SAPBEXexcGood3 2" xfId="196"/>
    <cellStyle name="SAPBEXfilterDrill" xfId="197"/>
    <cellStyle name="SAPBEXfilterDrill 2" xfId="198"/>
    <cellStyle name="SAPBEXfilterItem" xfId="199"/>
    <cellStyle name="SAPBEXfilterItem 2" xfId="200"/>
    <cellStyle name="SAPBEXfilterItem 3" xfId="201"/>
    <cellStyle name="SAPBEXfilterItem_2011-10 LIEE Table 6 (2)" xfId="202"/>
    <cellStyle name="SAPBEXfilterText" xfId="203"/>
    <cellStyle name="SAPBEXfilterText 2" xfId="204"/>
    <cellStyle name="SAPBEXfilterText 3" xfId="205"/>
    <cellStyle name="SAPBEXfilterText 3 2" xfId="463"/>
    <cellStyle name="SAPBEXfilterText_2011-12 LIEE Table 1 Updated budget" xfId="206"/>
    <cellStyle name="SAPBEXformats" xfId="207"/>
    <cellStyle name="SAPBEXformats 2" xfId="208"/>
    <cellStyle name="SAPBEXheaderData" xfId="209"/>
    <cellStyle name="SAPBEXheaderItem" xfId="210"/>
    <cellStyle name="SAPBEXheaderItem 2" xfId="211"/>
    <cellStyle name="SAPBEXheaderItem 2 2" xfId="212"/>
    <cellStyle name="SAPBEXheaderItem 3" xfId="213"/>
    <cellStyle name="SAPBEXheaderItem 3 2" xfId="464"/>
    <cellStyle name="SAPBEXheaderItem_2011-10 LIEE Table 6 (2)" xfId="214"/>
    <cellStyle name="SAPBEXheaderText" xfId="215"/>
    <cellStyle name="SAPBEXheaderText 2" xfId="216"/>
    <cellStyle name="SAPBEXheaderText 2 2" xfId="217"/>
    <cellStyle name="SAPBEXheaderText 3" xfId="218"/>
    <cellStyle name="SAPBEXheaderText 3 2" xfId="465"/>
    <cellStyle name="SAPBEXheaderText_2011-10 LIEE Table 6 (2)" xfId="219"/>
    <cellStyle name="SAPBEXHLevel0" xfId="220"/>
    <cellStyle name="SAPBEXHLevel0 2" xfId="221"/>
    <cellStyle name="SAPBEXHLevel0 2 2" xfId="222"/>
    <cellStyle name="SAPBEXHLevel0 3" xfId="223"/>
    <cellStyle name="SAPBEXHLevel0 3 2" xfId="466"/>
    <cellStyle name="SAPBEXHLevel0_2011-10 LIEE Table 6 (2)" xfId="224"/>
    <cellStyle name="SAPBEXHLevel0X" xfId="225"/>
    <cellStyle name="SAPBEXHLevel0X 2" xfId="226"/>
    <cellStyle name="SAPBEXHLevel0X 2 2" xfId="227"/>
    <cellStyle name="SAPBEXHLevel0X 2 2 2" xfId="469"/>
    <cellStyle name="SAPBEXHLevel0X 2 3" xfId="468"/>
    <cellStyle name="SAPBEXHLevel0X 3" xfId="228"/>
    <cellStyle name="SAPBEXHLevel0X 3 2" xfId="470"/>
    <cellStyle name="SAPBEXHLevel0X 4" xfId="229"/>
    <cellStyle name="SAPBEXHLevel0X 4 2" xfId="471"/>
    <cellStyle name="SAPBEXHLevel0X 5" xfId="230"/>
    <cellStyle name="SAPBEXHLevel0X 5 2" xfId="472"/>
    <cellStyle name="SAPBEXHLevel0X 6" xfId="231"/>
    <cellStyle name="SAPBEXHLevel0X 6 2" xfId="473"/>
    <cellStyle name="SAPBEXHLevel0X 7" xfId="467"/>
    <cellStyle name="SAPBEXHLevel1" xfId="232"/>
    <cellStyle name="SAPBEXHLevel1 2" xfId="233"/>
    <cellStyle name="SAPBEXHLevel1 3" xfId="234"/>
    <cellStyle name="SAPBEXHLevel1 3 2" xfId="474"/>
    <cellStyle name="SAPBEXHLevel1_2011-12 LIEE Table 1 Updated budget" xfId="235"/>
    <cellStyle name="SAPBEXHLevel1X" xfId="236"/>
    <cellStyle name="SAPBEXHLevel1X 2" xfId="237"/>
    <cellStyle name="SAPBEXHLevel1X 2 2" xfId="238"/>
    <cellStyle name="SAPBEXHLevel1X 2 2 2" xfId="477"/>
    <cellStyle name="SAPBEXHLevel1X 2 3" xfId="476"/>
    <cellStyle name="SAPBEXHLevel1X 3" xfId="239"/>
    <cellStyle name="SAPBEXHLevel1X 3 2" xfId="478"/>
    <cellStyle name="SAPBEXHLevel1X 4" xfId="240"/>
    <cellStyle name="SAPBEXHLevel1X 4 2" xfId="479"/>
    <cellStyle name="SAPBEXHLevel1X 5" xfId="241"/>
    <cellStyle name="SAPBEXHLevel1X 5 2" xfId="480"/>
    <cellStyle name="SAPBEXHLevel1X 6" xfId="242"/>
    <cellStyle name="SAPBEXHLevel1X 6 2" xfId="481"/>
    <cellStyle name="SAPBEXHLevel1X 7" xfId="475"/>
    <cellStyle name="SAPBEXHLevel2" xfId="243"/>
    <cellStyle name="SAPBEXHLevel2 2" xfId="244"/>
    <cellStyle name="SAPBEXHLevel2 3" xfId="245"/>
    <cellStyle name="SAPBEXHLevel2 3 2" xfId="482"/>
    <cellStyle name="SAPBEXHLevel2_2011-12 LIEE Table 1 Updated budget" xfId="246"/>
    <cellStyle name="SAPBEXHLevel2X" xfId="247"/>
    <cellStyle name="SAPBEXHLevel2X 2" xfId="248"/>
    <cellStyle name="SAPBEXHLevel2X 2 2" xfId="249"/>
    <cellStyle name="SAPBEXHLevel2X 2 2 2" xfId="485"/>
    <cellStyle name="SAPBEXHLevel2X 2 3" xfId="484"/>
    <cellStyle name="SAPBEXHLevel2X 3" xfId="250"/>
    <cellStyle name="SAPBEXHLevel2X 3 2" xfId="486"/>
    <cellStyle name="SAPBEXHLevel2X 4" xfId="251"/>
    <cellStyle name="SAPBEXHLevel2X 4 2" xfId="487"/>
    <cellStyle name="SAPBEXHLevel2X 5" xfId="252"/>
    <cellStyle name="SAPBEXHLevel2X 5 2" xfId="488"/>
    <cellStyle name="SAPBEXHLevel2X 6" xfId="253"/>
    <cellStyle name="SAPBEXHLevel2X 6 2" xfId="489"/>
    <cellStyle name="SAPBEXHLevel2X 7" xfId="483"/>
    <cellStyle name="SAPBEXHLevel3" xfId="254"/>
    <cellStyle name="SAPBEXHLevel3 2" xfId="255"/>
    <cellStyle name="SAPBEXHLevel3 3" xfId="256"/>
    <cellStyle name="SAPBEXHLevel3 3 2" xfId="490"/>
    <cellStyle name="SAPBEXHLevel3_2011-12 LIEE Table 1 Updated budget" xfId="257"/>
    <cellStyle name="SAPBEXHLevel3X" xfId="258"/>
    <cellStyle name="SAPBEXHLevel3X 2" xfId="259"/>
    <cellStyle name="SAPBEXHLevel3X 2 2" xfId="260"/>
    <cellStyle name="SAPBEXHLevel3X 2 2 2" xfId="493"/>
    <cellStyle name="SAPBEXHLevel3X 2 3" xfId="492"/>
    <cellStyle name="SAPBEXHLevel3X 3" xfId="261"/>
    <cellStyle name="SAPBEXHLevel3X 3 2" xfId="494"/>
    <cellStyle name="SAPBEXHLevel3X 4" xfId="262"/>
    <cellStyle name="SAPBEXHLevel3X 4 2" xfId="495"/>
    <cellStyle name="SAPBEXHLevel3X 5" xfId="263"/>
    <cellStyle name="SAPBEXHLevel3X 5 2" xfId="496"/>
    <cellStyle name="SAPBEXHLevel3X 6" xfId="264"/>
    <cellStyle name="SAPBEXHLevel3X 6 2" xfId="497"/>
    <cellStyle name="SAPBEXHLevel3X 7" xfId="491"/>
    <cellStyle name="SAPBEXinputData" xfId="356"/>
    <cellStyle name="SAPBEXresData" xfId="265"/>
    <cellStyle name="SAPBEXresData 2" xfId="266"/>
    <cellStyle name="SAPBEXresDataEmph" xfId="267"/>
    <cellStyle name="SAPBEXresExc1" xfId="268"/>
    <cellStyle name="SAPBEXresExc1Emph" xfId="269"/>
    <cellStyle name="SAPBEXresExc2" xfId="270"/>
    <cellStyle name="SAPBEXresExc2Emph" xfId="271"/>
    <cellStyle name="SAPBEXresItem" xfId="272"/>
    <cellStyle name="SAPBEXresItemX" xfId="273"/>
    <cellStyle name="SAPBEXresItemX 2" xfId="274"/>
    <cellStyle name="SAPBEXRow_Headings_SA" xfId="275"/>
    <cellStyle name="SAPBEXRowResults_SA" xfId="276"/>
    <cellStyle name="SAPBEXstdData" xfId="277"/>
    <cellStyle name="SAPBEXstdData 2" xfId="278"/>
    <cellStyle name="SAPBEXstdData 2 2" xfId="279"/>
    <cellStyle name="SAPBEXstdData 3" xfId="280"/>
    <cellStyle name="SAPBEXstdData_Sept 2011 Total BW Data" xfId="281"/>
    <cellStyle name="SAPBEXstdDataEmph" xfId="282"/>
    <cellStyle name="SAPBEXstdExc1" xfId="283"/>
    <cellStyle name="SAPBEXstdExc1Emph" xfId="284"/>
    <cellStyle name="SAPBEXstdExc2" xfId="285"/>
    <cellStyle name="SAPBEXstdExc2Emph" xfId="286"/>
    <cellStyle name="SAPBEXstdItem" xfId="287"/>
    <cellStyle name="SAPBEXstdItem 2" xfId="288"/>
    <cellStyle name="SAPBEXstdItem 2 2" xfId="289"/>
    <cellStyle name="SAPBEXstdItem 2 3" xfId="499"/>
    <cellStyle name="SAPBEXstdItem 3" xfId="290"/>
    <cellStyle name="SAPBEXstdItem 3 2" xfId="500"/>
    <cellStyle name="SAPBEXstdItem 4" xfId="291"/>
    <cellStyle name="SAPBEXstdItem 4 2" xfId="501"/>
    <cellStyle name="SAPBEXstdItem 5" xfId="292"/>
    <cellStyle name="SAPBEXstdItem 5 2" xfId="502"/>
    <cellStyle name="SAPBEXstdItem 6" xfId="498"/>
    <cellStyle name="SAPBEXstdItem_Sept 2011 Total BW Data" xfId="293"/>
    <cellStyle name="SAPBEXstdItemX" xfId="294"/>
    <cellStyle name="SAPBEXstdItemX 2" xfId="295"/>
    <cellStyle name="SAPBEXsubData" xfId="296"/>
    <cellStyle name="SAPBEXsubDataEmph" xfId="297"/>
    <cellStyle name="SAPBEXsubExc1" xfId="298"/>
    <cellStyle name="SAPBEXsubExc1Emph" xfId="299"/>
    <cellStyle name="SAPBEXsubExc2" xfId="300"/>
    <cellStyle name="SAPBEXsubExc2Emph" xfId="301"/>
    <cellStyle name="SAPBEXsubItem" xfId="302"/>
    <cellStyle name="SAPBEXtitle" xfId="303"/>
    <cellStyle name="SAPBEXundefined" xfId="304"/>
    <cellStyle name="SAPBEXundefined 2" xfId="305"/>
    <cellStyle name="SEM-BPS-input-on" xfId="306"/>
    <cellStyle name="SEM-BPS-key" xfId="307"/>
    <cellStyle name="Sheet Title" xfId="357"/>
    <cellStyle name="Style 1" xfId="308"/>
    <cellStyle name="Style 26" xfId="309"/>
    <cellStyle name="Style 26 2" xfId="310"/>
    <cellStyle name="Title" xfId="311" builtinId="15" customBuiltin="1"/>
    <cellStyle name="Total" xfId="312" builtinId="25" customBuiltin="1"/>
    <cellStyle name="Total 2" xfId="313"/>
    <cellStyle name="Total 2 2" xfId="314"/>
    <cellStyle name="Total 2 2 2" xfId="504"/>
    <cellStyle name="Total 2 3" xfId="315"/>
    <cellStyle name="Total 2 3 2" xfId="505"/>
    <cellStyle name="Total 2 4" xfId="503"/>
    <cellStyle name="Total 3" xfId="316"/>
    <cellStyle name="Total 3 2" xfId="317"/>
    <cellStyle name="Total 3 2 2" xfId="507"/>
    <cellStyle name="Total 3 3" xfId="506"/>
    <cellStyle name="Total 4" xfId="376"/>
    <cellStyle name="Unprot" xfId="318"/>
    <cellStyle name="Unprot 2" xfId="319"/>
    <cellStyle name="Unprot 3" xfId="320"/>
    <cellStyle name="Unprot$" xfId="321"/>
    <cellStyle name="Unprot$ 2" xfId="322"/>
    <cellStyle name="Unprot$ 2 2" xfId="323"/>
    <cellStyle name="Unprot$_2011-10 LIEE Table 6 (2)" xfId="324"/>
    <cellStyle name="Unprotect" xfId="325"/>
    <cellStyle name="Warning Text" xfId="326" builtinId="11" customBuiltin="1"/>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externalLink" Target="externalLinks/externalLink31.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61" Type="http://schemas.openxmlformats.org/officeDocument/2006/relationships/externalLink" Target="externalLinks/externalLink2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externalLink" Target="externalLinks/externalLink28.xml"/><Relationship Id="rId65" Type="http://schemas.openxmlformats.org/officeDocument/2006/relationships/externalLink" Target="externalLinks/externalLink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64" Type="http://schemas.openxmlformats.org/officeDocument/2006/relationships/externalLink" Target="externalLinks/externalLink32.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9.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externalLink" Target="externalLinks/externalLink30.xml"/><Relationship Id="rId7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PY2013  ESA  EXPENDITURES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BY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MEASURE   GROUP</a:t>
            </a:r>
          </a:p>
        </c:rich>
      </c:tx>
      <c:layout>
        <c:manualLayout>
          <c:xMode val="edge"/>
          <c:yMode val="edge"/>
          <c:x val="0.29498680464873817"/>
          <c:y val="1.4661152062602349E-2"/>
        </c:manualLayout>
      </c:layout>
      <c:overlay val="0"/>
      <c:spPr>
        <a:blipFill>
          <a:blip xmlns:r="http://schemas.openxmlformats.org/officeDocument/2006/relationships" r:embed="rId1"/>
          <a:tile tx="0" ty="0" sx="100000" sy="100000" flip="none" algn="tl"/>
        </a:blipFill>
        <a:effectLst>
          <a:outerShdw blurRad="76200" dist="12700" dir="2700000" sy="-23000" kx="-800400" algn="bl" rotWithShape="0">
            <a:prstClr val="black">
              <a:alpha val="20000"/>
            </a:prstClr>
          </a:outerShdw>
        </a:effectLst>
        <a:scene3d>
          <a:camera prst="orthographicFront"/>
          <a:lightRig rig="threePt" dir="t"/>
        </a:scene3d>
        <a:sp3d>
          <a:bevelT/>
        </a:sp3d>
      </c:spPr>
    </c:title>
    <c:autoTitleDeleted val="0"/>
    <c:view3D>
      <c:rotX val="60"/>
      <c:rotY val="0"/>
      <c:depthPercent val="70"/>
      <c:rAngAx val="0"/>
      <c:perspective val="30"/>
    </c:view3D>
    <c:floor>
      <c:thickness val="0"/>
    </c:floor>
    <c:sideWall>
      <c:thickness val="0"/>
    </c:sideWall>
    <c:backWall>
      <c:thickness val="0"/>
    </c:backWall>
    <c:plotArea>
      <c:layout/>
      <c:pie3DChart>
        <c:varyColors val="1"/>
        <c:ser>
          <c:idx val="0"/>
          <c:order val="0"/>
          <c:spPr>
            <a:ln>
              <a:noFill/>
            </a:ln>
            <a:effectLst>
              <a:innerShdw blurRad="88900" dist="63500" dir="2700000">
                <a:schemeClr val="accent6">
                  <a:lumMod val="40000"/>
                  <a:lumOff val="60000"/>
                  <a:alpha val="45000"/>
                </a:schemeClr>
              </a:innerShdw>
            </a:effectLst>
            <a:scene3d>
              <a:camera prst="orthographicFront"/>
              <a:lightRig rig="threePt" dir="t"/>
            </a:scene3d>
            <a:sp3d>
              <a:bevelT w="165100" prst="coolSlant"/>
              <a:bevelB w="101600" prst="riblet"/>
            </a:sp3d>
          </c:spPr>
          <c:explosion val="24"/>
          <c:dLbls>
            <c:numFmt formatCode="0.00%" sourceLinked="0"/>
            <c:spPr>
              <a:effectLst>
                <a:glow rad="152400">
                  <a:srgbClr val="FFFF00">
                    <a:alpha val="95000"/>
                  </a:srgbClr>
                </a:glow>
                <a:innerShdw blurRad="63500" dist="50800" dir="2700000">
                  <a:srgbClr val="FFFF00">
                    <a:alpha val="50000"/>
                  </a:srgbClr>
                </a:innerShdw>
              </a:effectLst>
              <a:scene3d>
                <a:camera prst="orthographicFront"/>
                <a:lightRig rig="threePt" dir="t"/>
              </a:scene3d>
              <a:sp3d>
                <a:bevelT w="6350"/>
              </a:sp3d>
            </c:spPr>
            <c:txPr>
              <a:bodyPr/>
              <a:lstStyle/>
              <a:p>
                <a:pPr>
                  <a:defRPr sz="1010" b="1" i="0" baseline="0">
                    <a:latin typeface="Arial Black" panose="020B0A04020102020204" pitchFamily="34" charset="0"/>
                  </a:defRPr>
                </a:pPr>
                <a:endParaRPr lang="en-US"/>
              </a:p>
            </c:txPr>
            <c:dLblPos val="outEnd"/>
            <c:showLegendKey val="0"/>
            <c:showVal val="1"/>
            <c:showCatName val="1"/>
            <c:showSerName val="0"/>
            <c:showPercent val="0"/>
            <c:showBubbleSize val="0"/>
            <c:showLeaderLines val="1"/>
          </c:dLbls>
          <c:cat>
            <c:strRef>
              <c:f>'ESA-Table 2'!$A$128:$A$135</c:f>
              <c:strCache>
                <c:ptCount val="6"/>
                <c:pt idx="0">
                  <c:v>Enclosure</c:v>
                </c:pt>
                <c:pt idx="1">
                  <c:v>HVAC</c:v>
                </c:pt>
                <c:pt idx="2">
                  <c:v>Maintenance</c:v>
                </c:pt>
                <c:pt idx="3">
                  <c:v>Lighting </c:v>
                </c:pt>
                <c:pt idx="4">
                  <c:v>Miscellaneous</c:v>
                </c:pt>
                <c:pt idx="5">
                  <c:v>Customer Enrollment</c:v>
                </c:pt>
              </c:strCache>
            </c:strRef>
          </c:cat>
          <c:val>
            <c:numRef>
              <c:f>'ESA-Table 2'!$B$128:$B$135</c:f>
              <c:numCache>
                <c:formatCode>0.00%</c:formatCode>
                <c:ptCount val="8"/>
                <c:pt idx="0">
                  <c:v>0.35185854777385606</c:v>
                </c:pt>
                <c:pt idx="1">
                  <c:v>6.9903373482303688E-2</c:v>
                </c:pt>
                <c:pt idx="2">
                  <c:v>0</c:v>
                </c:pt>
                <c:pt idx="3">
                  <c:v>0.19176522721065839</c:v>
                </c:pt>
                <c:pt idx="4">
                  <c:v>1.6678555823435794E-3</c:v>
                </c:pt>
                <c:pt idx="5">
                  <c:v>0.11580067747406064</c:v>
                </c:pt>
              </c:numCache>
            </c:numRef>
          </c:val>
        </c:ser>
        <c:dLbls>
          <c:showLegendKey val="0"/>
          <c:showVal val="0"/>
          <c:showCatName val="0"/>
          <c:showSerName val="0"/>
          <c:showPercent val="0"/>
          <c:showBubbleSize val="0"/>
          <c:showLeaderLines val="1"/>
        </c:dLbls>
      </c:pie3DChart>
      <c:spPr>
        <a:effectLst>
          <a:glow rad="63500">
            <a:schemeClr val="accent6">
              <a:lumMod val="40000"/>
              <a:lumOff val="60000"/>
              <a:alpha val="40000"/>
            </a:schemeClr>
          </a:glow>
          <a:innerShdw blurRad="279400" dist="50800" dir="2700000">
            <a:schemeClr val="accent6">
              <a:lumMod val="40000"/>
              <a:lumOff val="60000"/>
              <a:alpha val="50000"/>
            </a:schemeClr>
          </a:innerShdw>
          <a:softEdge rad="63500"/>
        </a:effectLst>
        <a:scene3d>
          <a:camera prst="orthographicFront"/>
          <a:lightRig rig="threePt" dir="t"/>
        </a:scene3d>
      </c:spPr>
    </c:plotArea>
    <c:plotVisOnly val="1"/>
    <c:dispBlanksAs val="gap"/>
    <c:showDLblsOverMax val="0"/>
  </c:chart>
  <c:spPr>
    <a:ln cap="flat">
      <a:noFill/>
    </a:ln>
    <a:effectLst>
      <a:glow rad="63500">
        <a:schemeClr val="bg1">
          <a:lumMod val="75000"/>
          <a:alpha val="40000"/>
        </a:schemeClr>
      </a:glow>
      <a:outerShdw blurRad="63500" dist="63500" dir="6000000" algn="ctr" rotWithShape="0">
        <a:schemeClr val="bg1">
          <a:lumMod val="75000"/>
        </a:schemeClr>
      </a:outerShdw>
      <a:softEdge rad="25400"/>
    </a:effectLst>
    <a:scene3d>
      <a:camera prst="orthographicFront"/>
      <a:lightRig rig="threePt" dir="t"/>
    </a:scene3d>
    <a:sp3d prstMaterial="flat">
      <a:bevelT w="152400" h="50800" prst="softRound"/>
      <a:bevelB/>
    </a:sp3d>
  </c:spPr>
  <c:printSettings>
    <c:headerFooter>
      <c:oddFooter>&amp;C-ii-</c:oddFooter>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0</xdr:col>
      <xdr:colOff>609601</xdr:colOff>
      <xdr:row>30</xdr:row>
      <xdr:rowOff>114301</xdr:rowOff>
    </xdr:from>
    <xdr:to>
      <xdr:col>3</xdr:col>
      <xdr:colOff>1006475</xdr:colOff>
      <xdr:row>69</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95247</xdr:colOff>
      <xdr:row>75</xdr:row>
      <xdr:rowOff>0</xdr:rowOff>
    </xdr:from>
    <xdr:to>
      <xdr:col>8</xdr:col>
      <xdr:colOff>779989</xdr:colOff>
      <xdr:row>121</xdr:row>
      <xdr:rowOff>26458</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47" y="14086417"/>
          <a:ext cx="9648825" cy="8696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50</xdr:row>
      <xdr:rowOff>0</xdr:rowOff>
    </xdr:from>
    <xdr:to>
      <xdr:col>23</xdr:col>
      <xdr:colOff>428625</xdr:colOff>
      <xdr:row>50</xdr:row>
      <xdr:rowOff>0</xdr:rowOff>
    </xdr:to>
    <xdr:sp macro="" textlink="">
      <xdr:nvSpPr>
        <xdr:cNvPr id="12289" name="Text Box 1"/>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0" name="Text Box 2"/>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1" name="Text Box 3"/>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50</xdr:row>
      <xdr:rowOff>0</xdr:rowOff>
    </xdr:from>
    <xdr:to>
      <xdr:col>23</xdr:col>
      <xdr:colOff>428625</xdr:colOff>
      <xdr:row>50</xdr:row>
      <xdr:rowOff>0</xdr:rowOff>
    </xdr:to>
    <xdr:sp macro="" textlink="">
      <xdr:nvSpPr>
        <xdr:cNvPr id="12292" name="Text Box 4"/>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ss/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wss/October%202002/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ss/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ss/DATA/Interim-RD/Interim-Rates(filed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wss/Documents%20and%20Settings/tangdc/My%20Documents/2003-GRC%20(Application)/Errata/Marginal%20Customer%20Costs%20UPD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wss/DOCUME~1/pardor/LOCALS~1/Temp/notesFFF692/~535519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ss/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wss/Documents%20and%20Settings/lpc2/Local%20Settings/Temporary%20Internet%20Files/OLK83/BillSavingsSep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ss/DOCUME~1/tangdc/LOCALS~1/Temp/C.Lotus.Notes.Data/NCO%20method%20rebuttal%20with%20new%20cust%20forecas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wss/windows/TEMP/C.Lotus.Notes.Data/RCN-2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wss/October%202002/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ss/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ss/2001%20ACRA-RACRA/Summary%20to%20PU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ss/windows/TEMP/C.Lotus.Notes.Data/Post-Settlement%20-%20Rate%20Design%20(Tem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ss/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wss/October%202002/WINDOWS/TEMP/BillSavingsAug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wss/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PIA\Regulatory\L%20I%20E%20E\2014-ESAP%20Reporting\14-13%20REPORT-ANNUAL\Final_Closing_Monthly_Table\BillSavingsAnnual_CPUC.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PIA\Regulatory\L%20I%20E%20E\2014-ESAP%20Reporting\14-13%20REPORT-ANNUAL\Final_Closing_Monthly_Table\PGE_PY2014%20ESA%20CARE%20Annual%20Report%20Tabl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ss/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ss/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ss/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ss/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A Table 2"/>
      <sheetName val="ESAP Table 2 Pie-Chart"/>
      <sheetName val="ESA Table 3"/>
      <sheetName val="ESA Table 4a"/>
      <sheetName val="ESA Table 5"/>
      <sheetName val="Bill_Savimgs_Calc"/>
    </sheetNames>
    <sheetDataSet>
      <sheetData sheetId="0">
        <row r="6">
          <cell r="C6">
            <v>17401</v>
          </cell>
        </row>
        <row r="7">
          <cell r="C7">
            <v>5423</v>
          </cell>
        </row>
        <row r="8">
          <cell r="C8">
            <v>22126</v>
          </cell>
        </row>
        <row r="10">
          <cell r="C10">
            <v>28778</v>
          </cell>
        </row>
        <row r="11">
          <cell r="C11">
            <v>127429</v>
          </cell>
        </row>
        <row r="12">
          <cell r="C12">
            <v>2465</v>
          </cell>
        </row>
        <row r="13">
          <cell r="C13">
            <v>92299</v>
          </cell>
        </row>
        <row r="14">
          <cell r="C14">
            <v>1357</v>
          </cell>
        </row>
        <row r="15">
          <cell r="C15">
            <v>101880</v>
          </cell>
        </row>
        <row r="17">
          <cell r="C17">
            <v>86457</v>
          </cell>
        </row>
        <row r="19">
          <cell r="C19">
            <v>4415</v>
          </cell>
        </row>
        <row r="22">
          <cell r="C22">
            <v>2223</v>
          </cell>
        </row>
        <row r="23">
          <cell r="C23">
            <v>1280</v>
          </cell>
        </row>
        <row r="24">
          <cell r="C24">
            <v>29</v>
          </cell>
        </row>
        <row r="25">
          <cell r="C25">
            <v>10497</v>
          </cell>
        </row>
        <row r="28">
          <cell r="C28">
            <v>3460</v>
          </cell>
        </row>
        <row r="33">
          <cell r="C33">
            <v>443582</v>
          </cell>
        </row>
        <row r="34">
          <cell r="C34">
            <v>196538</v>
          </cell>
        </row>
        <row r="35">
          <cell r="C35">
            <v>34330</v>
          </cell>
        </row>
        <row r="36">
          <cell r="C36">
            <v>7079</v>
          </cell>
        </row>
        <row r="37">
          <cell r="C37">
            <v>11916</v>
          </cell>
        </row>
        <row r="41">
          <cell r="C41">
            <v>4901</v>
          </cell>
        </row>
        <row r="43">
          <cell r="C43">
            <v>1023</v>
          </cell>
        </row>
      </sheetData>
      <sheetData sheetId="1"/>
      <sheetData sheetId="2"/>
      <sheetData sheetId="3"/>
      <sheetData sheetId="4"/>
      <sheetData sheetId="5">
        <row r="6">
          <cell r="C6">
            <v>12340327.629999999</v>
          </cell>
          <cell r="D6">
            <v>0</v>
          </cell>
          <cell r="E6">
            <v>15</v>
          </cell>
          <cell r="J6">
            <v>13392026.700880738</v>
          </cell>
          <cell r="K6">
            <v>0</v>
          </cell>
        </row>
        <row r="7">
          <cell r="C7">
            <v>2807642.3899999997</v>
          </cell>
          <cell r="D7">
            <v>0</v>
          </cell>
          <cell r="E7">
            <v>15</v>
          </cell>
          <cell r="J7">
            <v>3046922.4951529596</v>
          </cell>
          <cell r="K7">
            <v>0</v>
          </cell>
        </row>
        <row r="8">
          <cell r="C8">
            <v>2889346.25</v>
          </cell>
          <cell r="D8">
            <v>183115.33</v>
          </cell>
          <cell r="E8">
            <v>15</v>
          </cell>
          <cell r="J8">
            <v>3135589.5311905616</v>
          </cell>
          <cell r="K8">
            <v>1591884.1007052271</v>
          </cell>
        </row>
        <row r="10">
          <cell r="C10">
            <v>149240.30000000002</v>
          </cell>
          <cell r="D10">
            <v>152843.27000000002</v>
          </cell>
          <cell r="E10">
            <v>5</v>
          </cell>
          <cell r="J10">
            <v>69228.516239743287</v>
          </cell>
          <cell r="K10">
            <v>570116.90748543444</v>
          </cell>
        </row>
        <row r="11">
          <cell r="C11">
            <v>1238965</v>
          </cell>
          <cell r="D11">
            <v>707049.4</v>
          </cell>
          <cell r="E11">
            <v>10</v>
          </cell>
          <cell r="J11">
            <v>1011941.3294442034</v>
          </cell>
          <cell r="K11">
            <v>4630405.5312270289</v>
          </cell>
        </row>
        <row r="12">
          <cell r="C12">
            <v>8198.0399999999991</v>
          </cell>
          <cell r="D12">
            <v>15076.5</v>
          </cell>
          <cell r="E12">
            <v>15</v>
          </cell>
          <cell r="J12">
            <v>8896.7144039180039</v>
          </cell>
          <cell r="K12">
            <v>131065.16338245607</v>
          </cell>
        </row>
        <row r="13">
          <cell r="C13">
            <v>190688.04</v>
          </cell>
          <cell r="D13">
            <v>247128.66</v>
          </cell>
          <cell r="E13">
            <v>5</v>
          </cell>
          <cell r="J13">
            <v>88454.995559944698</v>
          </cell>
          <cell r="K13">
            <v>921808.51266934664</v>
          </cell>
        </row>
        <row r="14">
          <cell r="C14">
            <v>0</v>
          </cell>
          <cell r="D14">
            <v>0</v>
          </cell>
          <cell r="E14">
            <v>13</v>
          </cell>
          <cell r="J14">
            <v>0</v>
          </cell>
          <cell r="K14">
            <v>0</v>
          </cell>
        </row>
        <row r="15">
          <cell r="C15">
            <v>30293</v>
          </cell>
          <cell r="D15">
            <v>167353.4</v>
          </cell>
          <cell r="E15">
            <v>8</v>
          </cell>
          <cell r="J15">
            <v>20813.242637886244</v>
          </cell>
          <cell r="K15">
            <v>922602.06662616122</v>
          </cell>
        </row>
        <row r="17">
          <cell r="C17">
            <v>4552994.8899999997</v>
          </cell>
          <cell r="D17">
            <v>415099.39000000013</v>
          </cell>
          <cell r="E17">
            <v>7</v>
          </cell>
          <cell r="J17">
            <v>2807818.0450018905</v>
          </cell>
          <cell r="K17">
            <v>2055079.0487296421</v>
          </cell>
        </row>
        <row r="19">
          <cell r="C19">
            <v>406217.93000000005</v>
          </cell>
          <cell r="D19">
            <v>53149.31</v>
          </cell>
          <cell r="E19">
            <v>20</v>
          </cell>
          <cell r="J19">
            <v>523800.1554455001</v>
          </cell>
          <cell r="K19">
            <v>548751.33141701587</v>
          </cell>
        </row>
        <row r="22">
          <cell r="C22">
            <v>0</v>
          </cell>
          <cell r="D22">
            <v>0</v>
          </cell>
          <cell r="E22">
            <v>16</v>
          </cell>
          <cell r="J22">
            <v>0</v>
          </cell>
          <cell r="K22">
            <v>0</v>
          </cell>
        </row>
        <row r="23">
          <cell r="C23">
            <v>100243.2</v>
          </cell>
          <cell r="D23">
            <v>0</v>
          </cell>
          <cell r="E23">
            <v>15</v>
          </cell>
          <cell r="J23">
            <v>108786.38324951248</v>
          </cell>
          <cell r="K23">
            <v>0</v>
          </cell>
        </row>
        <row r="24">
          <cell r="C24">
            <v>1772.24</v>
          </cell>
          <cell r="D24">
            <v>0</v>
          </cell>
          <cell r="E24">
            <v>18</v>
          </cell>
          <cell r="J24">
            <v>2152.1979460593916</v>
          </cell>
          <cell r="K24">
            <v>0</v>
          </cell>
        </row>
        <row r="25">
          <cell r="C25">
            <v>40729.789999999994</v>
          </cell>
          <cell r="D25">
            <v>0</v>
          </cell>
          <cell r="E25">
            <v>15</v>
          </cell>
          <cell r="J25">
            <v>44200.968690266869</v>
          </cell>
          <cell r="K25">
            <v>0</v>
          </cell>
        </row>
        <row r="28">
          <cell r="C28">
            <v>0</v>
          </cell>
          <cell r="D28">
            <v>0</v>
          </cell>
          <cell r="E28">
            <v>25</v>
          </cell>
          <cell r="J28">
            <v>0</v>
          </cell>
          <cell r="K28">
            <v>0</v>
          </cell>
        </row>
        <row r="33">
          <cell r="C33">
            <v>6122189.8700000001</v>
          </cell>
          <cell r="D33">
            <v>0</v>
          </cell>
          <cell r="E33">
            <v>8</v>
          </cell>
          <cell r="J33">
            <v>4206338.8650684729</v>
          </cell>
          <cell r="K33">
            <v>0</v>
          </cell>
        </row>
        <row r="34">
          <cell r="C34">
            <v>8474760.8200000003</v>
          </cell>
          <cell r="D34">
            <v>0</v>
          </cell>
          <cell r="E34">
            <v>16</v>
          </cell>
          <cell r="J34">
            <v>9582040.530284008</v>
          </cell>
          <cell r="K34">
            <v>0</v>
          </cell>
        </row>
        <row r="35">
          <cell r="C35">
            <v>1483056</v>
          </cell>
          <cell r="D35">
            <v>0</v>
          </cell>
          <cell r="E35">
            <v>20</v>
          </cell>
          <cell r="J35">
            <v>1912335.4878362496</v>
          </cell>
          <cell r="K35">
            <v>0</v>
          </cell>
        </row>
        <row r="36">
          <cell r="C36">
            <v>1443337.31</v>
          </cell>
          <cell r="D36">
            <v>0</v>
          </cell>
          <cell r="E36">
            <v>9</v>
          </cell>
          <cell r="J36">
            <v>1087824.3078596592</v>
          </cell>
          <cell r="K36">
            <v>0</v>
          </cell>
        </row>
        <row r="37">
          <cell r="C37">
            <v>475448.4</v>
          </cell>
          <cell r="D37">
            <v>0</v>
          </cell>
          <cell r="E37">
            <v>8</v>
          </cell>
          <cell r="J37">
            <v>326663.68174148467</v>
          </cell>
          <cell r="K37">
            <v>0</v>
          </cell>
        </row>
        <row r="41">
          <cell r="C41">
            <v>119094.3</v>
          </cell>
          <cell r="D41">
            <v>0</v>
          </cell>
          <cell r="E41">
            <v>8</v>
          </cell>
          <cell r="J41">
            <v>98313.966992530186</v>
          </cell>
          <cell r="K41">
            <v>0</v>
          </cell>
        </row>
        <row r="43">
          <cell r="C43">
            <v>198899</v>
          </cell>
          <cell r="D43">
            <v>0</v>
          </cell>
          <cell r="E43">
            <v>10</v>
          </cell>
          <cell r="J43">
            <v>162453.43370080882</v>
          </cell>
          <cell r="K43">
            <v>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2"/>
      <sheetName val="ESA-Table 3"/>
      <sheetName val="ESA-Table 3 (if New CE Test)"/>
      <sheetName val="ESA Table 4 "/>
      <sheetName val="ESA-Table 6"/>
      <sheetName val="ESA-Table 9"/>
      <sheetName val="ESA-Table 10"/>
      <sheetName val="ESA-Table 11"/>
      <sheetName val="ESA-Table 15-Lighting"/>
      <sheetName val="ESA-Table 16"/>
      <sheetName val="ESA-Table 5"/>
      <sheetName val="ESA-Table 7"/>
      <sheetName val="ESA Table -8"/>
      <sheetName val="ESA-Table 13"/>
      <sheetName val="ESA Table 12 "/>
      <sheetName val="ESA -Table 14 "/>
    </sheetNames>
    <sheetDataSet>
      <sheetData sheetId="0"/>
      <sheetData sheetId="1"/>
      <sheetData sheetId="2">
        <row r="59">
          <cell r="C59">
            <v>123539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view="pageLayout" zoomScale="80" zoomScaleNormal="100" zoomScalePageLayoutView="80" workbookViewId="0">
      <selection activeCell="B8" sqref="B8"/>
    </sheetView>
  </sheetViews>
  <sheetFormatPr defaultRowHeight="12.75"/>
  <cols>
    <col min="1" max="1" width="31.42578125" customWidth="1"/>
    <col min="2" max="2" width="33.42578125" customWidth="1"/>
    <col min="3" max="5" width="25.7109375" customWidth="1"/>
  </cols>
  <sheetData>
    <row r="1" spans="1:4" s="5" customFormat="1" ht="18">
      <c r="A1" s="61" t="s">
        <v>205</v>
      </c>
      <c r="B1" s="53"/>
      <c r="C1" s="7"/>
      <c r="D1" s="7"/>
    </row>
    <row r="2" spans="1:4" s="5" customFormat="1" ht="18">
      <c r="A2" s="62"/>
      <c r="B2" s="60"/>
      <c r="C2" s="60"/>
      <c r="D2" s="60"/>
    </row>
    <row r="3" spans="1:4" ht="15">
      <c r="A3" s="63"/>
      <c r="B3" s="64"/>
      <c r="C3" s="64"/>
      <c r="D3" s="64"/>
    </row>
    <row r="4" spans="1:4" ht="18">
      <c r="A4" s="1131" t="s">
        <v>219</v>
      </c>
      <c r="B4" s="1131"/>
      <c r="C4" s="1131"/>
      <c r="D4" s="1131"/>
    </row>
    <row r="5" spans="1:4" s="59" customFormat="1" ht="18.75" customHeight="1">
      <c r="A5" s="1132" t="s">
        <v>825</v>
      </c>
      <c r="B5" s="1133"/>
      <c r="C5" s="1133"/>
      <c r="D5" s="1133"/>
    </row>
    <row r="6" spans="1:4" ht="15.75" customHeight="1">
      <c r="A6" s="1133"/>
      <c r="B6" s="1133"/>
      <c r="C6" s="1133"/>
      <c r="D6" s="1133"/>
    </row>
    <row r="7" spans="1:4" ht="15">
      <c r="A7" s="65"/>
      <c r="B7" s="6"/>
      <c r="C7" s="6"/>
      <c r="D7" s="6"/>
    </row>
    <row r="8" spans="1:4" ht="15.75">
      <c r="A8" s="66" t="s">
        <v>206</v>
      </c>
      <c r="B8" s="6"/>
      <c r="C8" s="6"/>
      <c r="D8" s="6"/>
    </row>
    <row r="9" spans="1:4" ht="15.75" thickBot="1">
      <c r="A9" s="65"/>
      <c r="B9" s="6"/>
      <c r="C9" s="6"/>
      <c r="D9" s="6"/>
    </row>
    <row r="10" spans="1:4" ht="16.5" thickBot="1">
      <c r="A10" s="1127" t="s">
        <v>220</v>
      </c>
      <c r="B10" s="1128"/>
      <c r="C10" s="1128"/>
      <c r="D10" s="1129"/>
    </row>
    <row r="11" spans="1:4" ht="15.75" thickBot="1">
      <c r="A11" s="67">
        <v>2013</v>
      </c>
      <c r="B11" s="68" t="s">
        <v>207</v>
      </c>
      <c r="C11" s="68" t="s">
        <v>353</v>
      </c>
      <c r="D11" s="68" t="s">
        <v>56</v>
      </c>
    </row>
    <row r="12" spans="1:4" ht="13.5" thickBot="1">
      <c r="A12" s="69" t="s">
        <v>208</v>
      </c>
      <c r="B12" s="70">
        <f>'ESA-Table 1'!D26</f>
        <v>166669283.87999997</v>
      </c>
      <c r="C12" s="70">
        <f>'ESA-Table 1'!G26</f>
        <v>145940448.81999999</v>
      </c>
      <c r="D12" s="71">
        <f>'ESA-Table 1'!J26</f>
        <v>0.87562894267353719</v>
      </c>
    </row>
    <row r="13" spans="1:4" ht="13.5" thickBot="1">
      <c r="A13" s="69" t="s">
        <v>39</v>
      </c>
      <c r="B13" s="72">
        <f>'ESA-Table 2'!C60</f>
        <v>119940</v>
      </c>
      <c r="C13" s="72">
        <f>'ESA-Table 2'!C59</f>
        <v>123539</v>
      </c>
      <c r="D13" s="71">
        <f>'ESA-Table 2'!C61</f>
        <v>1.0300066700016675</v>
      </c>
    </row>
    <row r="14" spans="1:4" ht="13.5" thickBot="1">
      <c r="A14" s="69" t="s">
        <v>209</v>
      </c>
      <c r="B14" s="73"/>
      <c r="C14" s="72" t="e">
        <f>'ESA-Table 2'!#REF!</f>
        <v>#REF!</v>
      </c>
      <c r="D14" s="73"/>
    </row>
    <row r="15" spans="1:4" ht="13.5" thickBot="1">
      <c r="A15" s="69" t="s">
        <v>210</v>
      </c>
      <c r="B15" s="73"/>
      <c r="C15" s="74" t="e">
        <f>'ESA-Table 2'!#REF!</f>
        <v>#REF!</v>
      </c>
      <c r="D15" s="73"/>
    </row>
    <row r="16" spans="1:4" ht="13.5" thickBot="1">
      <c r="A16" s="69" t="s">
        <v>211</v>
      </c>
      <c r="B16" s="73"/>
      <c r="C16" s="72" t="e">
        <f>'ESA-Table 2'!#REF!</f>
        <v>#REF!</v>
      </c>
      <c r="D16" s="73"/>
    </row>
    <row r="17" spans="1:4" ht="15">
      <c r="A17" s="65"/>
      <c r="B17" s="6"/>
      <c r="C17" s="6"/>
      <c r="D17" s="6"/>
    </row>
    <row r="18" spans="1:4" ht="15">
      <c r="A18" s="65"/>
      <c r="B18" s="6"/>
      <c r="C18" s="6"/>
      <c r="D18" s="6"/>
    </row>
    <row r="19" spans="1:4" ht="15.75">
      <c r="A19" s="66" t="s">
        <v>212</v>
      </c>
      <c r="B19" s="6"/>
      <c r="C19" s="6"/>
      <c r="D19" s="6"/>
    </row>
    <row r="20" spans="1:4" ht="15.75" thickBot="1">
      <c r="A20" s="65"/>
      <c r="B20" s="6"/>
      <c r="C20" s="6"/>
      <c r="D20" s="6"/>
    </row>
    <row r="21" spans="1:4" ht="16.5" thickBot="1">
      <c r="A21" s="1127" t="s">
        <v>354</v>
      </c>
      <c r="B21" s="1128"/>
      <c r="C21" s="1128"/>
      <c r="D21" s="1130"/>
    </row>
    <row r="22" spans="1:4" s="58" customFormat="1" ht="15.75" thickBot="1">
      <c r="A22" s="75">
        <v>2013</v>
      </c>
      <c r="B22" s="75" t="s">
        <v>126</v>
      </c>
      <c r="C22" s="75" t="s">
        <v>352</v>
      </c>
      <c r="D22" s="75" t="s">
        <v>356</v>
      </c>
    </row>
    <row r="23" spans="1:4" s="57" customFormat="1" ht="15.75" thickBot="1">
      <c r="A23" s="69" t="s">
        <v>355</v>
      </c>
      <c r="B23" s="76">
        <v>14417512</v>
      </c>
      <c r="C23" s="76">
        <v>8826132.5899999999</v>
      </c>
      <c r="D23" s="77">
        <v>0.6121813937106485</v>
      </c>
    </row>
    <row r="24" spans="1:4" s="57" customFormat="1" ht="15.75" thickBot="1">
      <c r="A24" s="69" t="s">
        <v>214</v>
      </c>
      <c r="B24" s="76">
        <v>633029000</v>
      </c>
      <c r="C24" s="76">
        <v>703432080.25465918</v>
      </c>
      <c r="D24" s="77">
        <v>1.1112162006079644</v>
      </c>
    </row>
    <row r="25" spans="1:4" s="57" customFormat="1" ht="15.75" thickBot="1">
      <c r="A25" s="78" t="s">
        <v>215</v>
      </c>
      <c r="B25" s="79">
        <v>647446512</v>
      </c>
      <c r="C25" s="79">
        <v>712258212.84465921</v>
      </c>
      <c r="D25" s="80">
        <v>1.1001035601295497</v>
      </c>
    </row>
    <row r="26" spans="1:4" s="58" customFormat="1" ht="25.5">
      <c r="A26" s="81" t="s">
        <v>265</v>
      </c>
      <c r="B26" s="81" t="s">
        <v>826</v>
      </c>
      <c r="C26" s="81" t="s">
        <v>264</v>
      </c>
      <c r="D26" s="81" t="s">
        <v>266</v>
      </c>
    </row>
    <row r="27" spans="1:4" s="57" customFormat="1" ht="15">
      <c r="A27" s="82" t="s">
        <v>222</v>
      </c>
      <c r="B27" s="83">
        <v>30400</v>
      </c>
      <c r="C27" s="83">
        <v>84917</v>
      </c>
      <c r="D27" s="83">
        <v>204833</v>
      </c>
    </row>
    <row r="28" spans="1:4" s="57" customFormat="1" ht="15.75" thickBot="1">
      <c r="A28" s="84" t="s">
        <v>216</v>
      </c>
      <c r="B28" s="85" t="s">
        <v>217</v>
      </c>
      <c r="C28" s="85" t="s">
        <v>218</v>
      </c>
      <c r="D28" s="85" t="s">
        <v>87</v>
      </c>
    </row>
    <row r="29" spans="1:4" s="57" customFormat="1" ht="15.75" thickBot="1">
      <c r="A29" s="69" t="s">
        <v>221</v>
      </c>
      <c r="B29" s="86">
        <v>1574844</v>
      </c>
      <c r="C29" s="86">
        <v>1386070</v>
      </c>
      <c r="D29" s="77">
        <v>0.8801316193857931</v>
      </c>
    </row>
  </sheetData>
  <mergeCells count="4">
    <mergeCell ref="A10:D10"/>
    <mergeCell ref="A21:D21"/>
    <mergeCell ref="A4:D4"/>
    <mergeCell ref="A5:D6"/>
  </mergeCells>
  <pageMargins left="0.7" right="0.7" top="0.75" bottom="0.75" header="0.3" footer="0.3"/>
  <pageSetup scale="71" orientation="portrait" r:id="rId1"/>
  <headerFooter scaleWithDoc="0" alignWithMargins="0">
    <oddHeader>&amp;C&amp;"Century Schoolbook,Bold"&amp;14Pacific Gas and Electric Company</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5"/>
  <sheetViews>
    <sheetView zoomScaleNormal="100" workbookViewId="0">
      <selection sqref="A1:I1"/>
    </sheetView>
  </sheetViews>
  <sheetFormatPr defaultColWidth="8.85546875" defaultRowHeight="12.75"/>
  <cols>
    <col min="1" max="3" width="14.7109375" style="110" customWidth="1"/>
    <col min="4" max="4" width="17.28515625" style="110" customWidth="1"/>
    <col min="5" max="8" width="14.7109375" style="110" customWidth="1"/>
    <col min="9" max="9" width="10.85546875" style="110" customWidth="1"/>
    <col min="10" max="16384" width="8.85546875" style="110"/>
  </cols>
  <sheetData>
    <row r="1" spans="1:10" ht="60.75" customHeight="1" thickBot="1">
      <c r="A1" s="1135" t="s">
        <v>1058</v>
      </c>
      <c r="B1" s="1135"/>
      <c r="C1" s="1135"/>
      <c r="D1" s="1135"/>
      <c r="E1" s="1135"/>
      <c r="F1" s="1135"/>
      <c r="G1" s="1135"/>
      <c r="H1" s="1135"/>
      <c r="I1" s="1135"/>
      <c r="J1" s="371"/>
    </row>
    <row r="2" spans="1:10" ht="27.6" customHeight="1" thickBot="1">
      <c r="A2" s="1216" t="s">
        <v>237</v>
      </c>
      <c r="B2" s="1217"/>
      <c r="C2" s="1217"/>
      <c r="D2" s="1217"/>
      <c r="E2" s="1217"/>
      <c r="F2" s="1217"/>
      <c r="G2" s="1217"/>
      <c r="H2" s="1217"/>
      <c r="I2" s="1218"/>
    </row>
    <row r="3" spans="1:10" ht="90.75" thickBot="1">
      <c r="A3" s="837" t="s">
        <v>86</v>
      </c>
      <c r="B3" s="462" t="s">
        <v>1141</v>
      </c>
      <c r="C3" s="462" t="s">
        <v>238</v>
      </c>
      <c r="D3" s="462" t="s">
        <v>239</v>
      </c>
      <c r="E3" s="462" t="s">
        <v>240</v>
      </c>
      <c r="F3" s="462" t="s">
        <v>241</v>
      </c>
      <c r="G3" s="462" t="s">
        <v>242</v>
      </c>
      <c r="H3" s="462" t="s">
        <v>243</v>
      </c>
      <c r="I3" s="463" t="s">
        <v>244</v>
      </c>
    </row>
    <row r="4" spans="1:10" s="101" customFormat="1" ht="15">
      <c r="A4" s="838" t="s">
        <v>402</v>
      </c>
      <c r="B4" s="754">
        <v>165</v>
      </c>
      <c r="C4" s="754">
        <v>500</v>
      </c>
      <c r="D4" s="754">
        <v>0</v>
      </c>
      <c r="E4" s="754">
        <v>75</v>
      </c>
      <c r="F4" s="754">
        <v>0</v>
      </c>
      <c r="G4" s="754">
        <v>20</v>
      </c>
      <c r="H4" s="754">
        <v>108</v>
      </c>
      <c r="I4" s="839"/>
    </row>
    <row r="5" spans="1:10" s="101" customFormat="1" ht="15">
      <c r="A5" s="840" t="s">
        <v>403</v>
      </c>
      <c r="B5" s="446">
        <v>0</v>
      </c>
      <c r="C5" s="446">
        <v>0</v>
      </c>
      <c r="D5" s="446">
        <v>0</v>
      </c>
      <c r="E5" s="446">
        <v>0</v>
      </c>
      <c r="F5" s="446">
        <v>0</v>
      </c>
      <c r="G5" s="446">
        <v>0</v>
      </c>
      <c r="H5" s="446">
        <v>0</v>
      </c>
      <c r="I5" s="498"/>
    </row>
    <row r="6" spans="1:10" s="101" customFormat="1" ht="15">
      <c r="A6" s="135" t="s">
        <v>404</v>
      </c>
      <c r="B6" s="446">
        <v>3</v>
      </c>
      <c r="C6" s="446">
        <v>22</v>
      </c>
      <c r="D6" s="446">
        <v>0</v>
      </c>
      <c r="E6" s="446">
        <v>3</v>
      </c>
      <c r="F6" s="446">
        <v>0</v>
      </c>
      <c r="G6" s="446">
        <v>1</v>
      </c>
      <c r="H6" s="446">
        <v>0</v>
      </c>
      <c r="I6" s="498"/>
    </row>
    <row r="7" spans="1:10" s="101" customFormat="1" ht="15">
      <c r="A7" s="840" t="s">
        <v>405</v>
      </c>
      <c r="B7" s="446">
        <v>39</v>
      </c>
      <c r="C7" s="446">
        <v>237</v>
      </c>
      <c r="D7" s="446">
        <v>0</v>
      </c>
      <c r="E7" s="446">
        <v>32</v>
      </c>
      <c r="F7" s="446">
        <v>0</v>
      </c>
      <c r="G7" s="446">
        <v>6</v>
      </c>
      <c r="H7" s="446">
        <v>8</v>
      </c>
      <c r="I7" s="498"/>
    </row>
    <row r="8" spans="1:10" s="101" customFormat="1" ht="15">
      <c r="A8" s="840" t="s">
        <v>406</v>
      </c>
      <c r="B8" s="446">
        <v>7</v>
      </c>
      <c r="C8" s="446">
        <v>9</v>
      </c>
      <c r="D8" s="446">
        <v>0</v>
      </c>
      <c r="E8" s="446">
        <v>9</v>
      </c>
      <c r="F8" s="446">
        <v>0</v>
      </c>
      <c r="G8" s="446">
        <v>1</v>
      </c>
      <c r="H8" s="446">
        <v>0</v>
      </c>
      <c r="I8" s="498"/>
    </row>
    <row r="9" spans="1:10" s="101" customFormat="1" ht="15">
      <c r="A9" s="840" t="s">
        <v>407</v>
      </c>
      <c r="B9" s="446">
        <v>4</v>
      </c>
      <c r="C9" s="446">
        <v>33</v>
      </c>
      <c r="D9" s="446">
        <v>0</v>
      </c>
      <c r="E9" s="446">
        <v>2</v>
      </c>
      <c r="F9" s="446">
        <v>0</v>
      </c>
      <c r="G9" s="446">
        <v>0</v>
      </c>
      <c r="H9" s="446">
        <v>0</v>
      </c>
      <c r="I9" s="498"/>
    </row>
    <row r="10" spans="1:10" s="101" customFormat="1" ht="15">
      <c r="A10" s="840" t="s">
        <v>408</v>
      </c>
      <c r="B10" s="446">
        <v>147</v>
      </c>
      <c r="C10" s="446">
        <v>375</v>
      </c>
      <c r="D10" s="446">
        <v>0</v>
      </c>
      <c r="E10" s="446">
        <v>162</v>
      </c>
      <c r="F10" s="446">
        <v>0</v>
      </c>
      <c r="G10" s="446">
        <v>23</v>
      </c>
      <c r="H10" s="446">
        <v>122</v>
      </c>
      <c r="I10" s="498"/>
    </row>
    <row r="11" spans="1:10" s="101" customFormat="1" ht="15">
      <c r="A11" s="840" t="s">
        <v>409</v>
      </c>
      <c r="B11" s="446">
        <v>13</v>
      </c>
      <c r="C11" s="446">
        <v>31</v>
      </c>
      <c r="D11" s="446">
        <v>0</v>
      </c>
      <c r="E11" s="446">
        <v>17</v>
      </c>
      <c r="F11" s="446">
        <v>0</v>
      </c>
      <c r="G11" s="446">
        <v>2</v>
      </c>
      <c r="H11" s="446">
        <v>1</v>
      </c>
      <c r="I11" s="498"/>
    </row>
    <row r="12" spans="1:10" s="101" customFormat="1" ht="15">
      <c r="A12" s="840" t="s">
        <v>410</v>
      </c>
      <c r="B12" s="446">
        <v>311</v>
      </c>
      <c r="C12" s="446">
        <v>551</v>
      </c>
      <c r="D12" s="446">
        <v>0</v>
      </c>
      <c r="E12" s="446">
        <v>191</v>
      </c>
      <c r="F12" s="446">
        <v>0</v>
      </c>
      <c r="G12" s="446">
        <v>18</v>
      </c>
      <c r="H12" s="446">
        <v>62</v>
      </c>
      <c r="I12" s="498"/>
    </row>
    <row r="13" spans="1:10" s="101" customFormat="1" ht="15">
      <c r="A13" s="840" t="s">
        <v>411</v>
      </c>
      <c r="B13" s="446">
        <v>3</v>
      </c>
      <c r="C13" s="446">
        <v>18</v>
      </c>
      <c r="D13" s="446">
        <v>0</v>
      </c>
      <c r="E13" s="446">
        <v>0</v>
      </c>
      <c r="F13" s="446">
        <v>0</v>
      </c>
      <c r="G13" s="446">
        <v>0</v>
      </c>
      <c r="H13" s="446">
        <v>1</v>
      </c>
      <c r="I13" s="498"/>
    </row>
    <row r="14" spans="1:10" s="101" customFormat="1" ht="15">
      <c r="A14" s="840" t="s">
        <v>412</v>
      </c>
      <c r="B14" s="446">
        <v>6</v>
      </c>
      <c r="C14" s="446">
        <v>25</v>
      </c>
      <c r="D14" s="446">
        <v>0</v>
      </c>
      <c r="E14" s="446">
        <v>6</v>
      </c>
      <c r="F14" s="446">
        <v>0</v>
      </c>
      <c r="G14" s="446">
        <v>0</v>
      </c>
      <c r="H14" s="446">
        <v>1</v>
      </c>
      <c r="I14" s="498"/>
    </row>
    <row r="15" spans="1:10" s="101" customFormat="1" ht="15">
      <c r="A15" s="840" t="s">
        <v>413</v>
      </c>
      <c r="B15" s="446">
        <v>156</v>
      </c>
      <c r="C15" s="446">
        <v>276</v>
      </c>
      <c r="D15" s="446">
        <v>2</v>
      </c>
      <c r="E15" s="446">
        <v>186</v>
      </c>
      <c r="F15" s="446">
        <v>0</v>
      </c>
      <c r="G15" s="446">
        <v>4</v>
      </c>
      <c r="H15" s="446">
        <v>36</v>
      </c>
      <c r="I15" s="498"/>
    </row>
    <row r="16" spans="1:10" s="101" customFormat="1" ht="15">
      <c r="A16" s="840" t="s">
        <v>414</v>
      </c>
      <c r="B16" s="446">
        <v>5</v>
      </c>
      <c r="C16" s="446">
        <v>6</v>
      </c>
      <c r="D16" s="446">
        <v>0</v>
      </c>
      <c r="E16" s="446">
        <v>9</v>
      </c>
      <c r="F16" s="446">
        <v>0</v>
      </c>
      <c r="G16" s="446">
        <v>2</v>
      </c>
      <c r="H16" s="446">
        <v>0</v>
      </c>
      <c r="I16" s="498"/>
    </row>
    <row r="17" spans="1:9" s="101" customFormat="1" ht="15">
      <c r="A17" s="840" t="s">
        <v>415</v>
      </c>
      <c r="B17" s="446">
        <v>0</v>
      </c>
      <c r="C17" s="446">
        <v>0</v>
      </c>
      <c r="D17" s="446">
        <v>0</v>
      </c>
      <c r="E17" s="446">
        <v>2</v>
      </c>
      <c r="F17" s="446">
        <v>0</v>
      </c>
      <c r="G17" s="446">
        <v>1</v>
      </c>
      <c r="H17" s="446">
        <v>0</v>
      </c>
      <c r="I17" s="498"/>
    </row>
    <row r="18" spans="1:9" s="101" customFormat="1" ht="15">
      <c r="A18" s="840" t="s">
        <v>416</v>
      </c>
      <c r="B18" s="446">
        <v>0</v>
      </c>
      <c r="C18" s="446">
        <v>0</v>
      </c>
      <c r="D18" s="446">
        <v>0</v>
      </c>
      <c r="E18" s="446">
        <v>0</v>
      </c>
      <c r="F18" s="446">
        <v>0</v>
      </c>
      <c r="G18" s="446">
        <v>0</v>
      </c>
      <c r="H18" s="446">
        <v>0</v>
      </c>
      <c r="I18" s="498"/>
    </row>
    <row r="19" spans="1:9" s="101" customFormat="1" ht="15">
      <c r="A19" s="840" t="s">
        <v>417</v>
      </c>
      <c r="B19" s="446">
        <v>21</v>
      </c>
      <c r="C19" s="446">
        <v>84</v>
      </c>
      <c r="D19" s="446">
        <v>0</v>
      </c>
      <c r="E19" s="446">
        <v>13</v>
      </c>
      <c r="F19" s="446">
        <v>0</v>
      </c>
      <c r="G19" s="446">
        <v>0</v>
      </c>
      <c r="H19" s="446">
        <v>2</v>
      </c>
      <c r="I19" s="498"/>
    </row>
    <row r="20" spans="1:9" s="101" customFormat="1" ht="15">
      <c r="A20" s="840" t="s">
        <v>418</v>
      </c>
      <c r="B20" s="446">
        <v>0</v>
      </c>
      <c r="C20" s="446">
        <v>25</v>
      </c>
      <c r="D20" s="446">
        <v>0</v>
      </c>
      <c r="E20" s="446">
        <v>1</v>
      </c>
      <c r="F20" s="446">
        <v>0</v>
      </c>
      <c r="G20" s="446">
        <v>0</v>
      </c>
      <c r="H20" s="446">
        <v>0</v>
      </c>
      <c r="I20" s="498"/>
    </row>
    <row r="21" spans="1:9" s="101" customFormat="1" ht="15">
      <c r="A21" s="840" t="s">
        <v>419</v>
      </c>
      <c r="B21" s="446">
        <v>0</v>
      </c>
      <c r="C21" s="446">
        <v>0</v>
      </c>
      <c r="D21" s="446">
        <v>0</v>
      </c>
      <c r="E21" s="446">
        <v>1</v>
      </c>
      <c r="F21" s="446">
        <v>0</v>
      </c>
      <c r="G21" s="446">
        <v>0</v>
      </c>
      <c r="H21" s="446">
        <v>0</v>
      </c>
      <c r="I21" s="498"/>
    </row>
    <row r="22" spans="1:9" s="101" customFormat="1" ht="15">
      <c r="A22" s="840" t="s">
        <v>420</v>
      </c>
      <c r="B22" s="446">
        <v>0</v>
      </c>
      <c r="C22" s="446">
        <v>7</v>
      </c>
      <c r="D22" s="446">
        <v>0</v>
      </c>
      <c r="E22" s="446">
        <v>1</v>
      </c>
      <c r="F22" s="446">
        <v>0</v>
      </c>
      <c r="G22" s="446">
        <v>0</v>
      </c>
      <c r="H22" s="446">
        <v>0</v>
      </c>
      <c r="I22" s="498"/>
    </row>
    <row r="23" spans="1:9" s="101" customFormat="1" ht="15">
      <c r="A23" s="840" t="s">
        <v>421</v>
      </c>
      <c r="B23" s="446">
        <v>21</v>
      </c>
      <c r="C23" s="446">
        <v>338</v>
      </c>
      <c r="D23" s="446">
        <v>0</v>
      </c>
      <c r="E23" s="446">
        <v>10</v>
      </c>
      <c r="F23" s="446">
        <v>0</v>
      </c>
      <c r="G23" s="446">
        <v>5</v>
      </c>
      <c r="H23" s="446">
        <v>11</v>
      </c>
      <c r="I23" s="498"/>
    </row>
    <row r="24" spans="1:9" s="101" customFormat="1" ht="15">
      <c r="A24" s="840" t="s">
        <v>422</v>
      </c>
      <c r="B24" s="446">
        <v>202</v>
      </c>
      <c r="C24" s="446">
        <v>138</v>
      </c>
      <c r="D24" s="446">
        <v>0</v>
      </c>
      <c r="E24" s="446">
        <v>12</v>
      </c>
      <c r="F24" s="446">
        <v>0</v>
      </c>
      <c r="G24" s="446">
        <v>2</v>
      </c>
      <c r="H24" s="446">
        <v>8</v>
      </c>
      <c r="I24" s="498"/>
    </row>
    <row r="25" spans="1:9" s="101" customFormat="1" ht="15">
      <c r="A25" s="840" t="s">
        <v>423</v>
      </c>
      <c r="B25" s="446">
        <v>10</v>
      </c>
      <c r="C25" s="446">
        <v>38</v>
      </c>
      <c r="D25" s="446">
        <v>0</v>
      </c>
      <c r="E25" s="446">
        <v>6</v>
      </c>
      <c r="F25" s="446">
        <v>0</v>
      </c>
      <c r="G25" s="446">
        <v>1</v>
      </c>
      <c r="H25" s="446">
        <v>0</v>
      </c>
      <c r="I25" s="498"/>
    </row>
    <row r="26" spans="1:9" s="101" customFormat="1" ht="15">
      <c r="A26" s="840" t="s">
        <v>424</v>
      </c>
      <c r="B26" s="446">
        <v>7</v>
      </c>
      <c r="C26" s="446">
        <v>68</v>
      </c>
      <c r="D26" s="446">
        <v>0</v>
      </c>
      <c r="E26" s="446">
        <v>3</v>
      </c>
      <c r="F26" s="446">
        <v>0</v>
      </c>
      <c r="G26" s="446">
        <v>1</v>
      </c>
      <c r="H26" s="446">
        <v>0</v>
      </c>
      <c r="I26" s="498"/>
    </row>
    <row r="27" spans="1:9" s="101" customFormat="1" ht="15">
      <c r="A27" s="840" t="s">
        <v>425</v>
      </c>
      <c r="B27" s="446">
        <v>11</v>
      </c>
      <c r="C27" s="446">
        <v>107</v>
      </c>
      <c r="D27" s="446">
        <v>0</v>
      </c>
      <c r="E27" s="446">
        <v>22</v>
      </c>
      <c r="F27" s="446">
        <v>0</v>
      </c>
      <c r="G27" s="446">
        <v>3</v>
      </c>
      <c r="H27" s="446">
        <v>2</v>
      </c>
      <c r="I27" s="498"/>
    </row>
    <row r="28" spans="1:9" s="101" customFormat="1" ht="15">
      <c r="A28" s="840" t="s">
        <v>426</v>
      </c>
      <c r="B28" s="446">
        <v>0</v>
      </c>
      <c r="C28" s="446">
        <v>6</v>
      </c>
      <c r="D28" s="446">
        <v>0</v>
      </c>
      <c r="E28" s="446">
        <v>0</v>
      </c>
      <c r="F28" s="446">
        <v>0</v>
      </c>
      <c r="G28" s="446">
        <v>0</v>
      </c>
      <c r="H28" s="446">
        <v>0</v>
      </c>
      <c r="I28" s="498"/>
    </row>
    <row r="29" spans="1:9" s="101" customFormat="1" ht="15">
      <c r="A29" s="840" t="s">
        <v>427</v>
      </c>
      <c r="B29" s="446">
        <v>198</v>
      </c>
      <c r="C29" s="446">
        <v>302</v>
      </c>
      <c r="D29" s="446">
        <v>1</v>
      </c>
      <c r="E29" s="446">
        <v>16</v>
      </c>
      <c r="F29" s="446">
        <v>0</v>
      </c>
      <c r="G29" s="446">
        <v>6</v>
      </c>
      <c r="H29" s="446">
        <v>45</v>
      </c>
      <c r="I29" s="498"/>
    </row>
    <row r="30" spans="1:9" s="101" customFormat="1" ht="15">
      <c r="A30" s="840" t="s">
        <v>428</v>
      </c>
      <c r="B30" s="446">
        <v>18</v>
      </c>
      <c r="C30" s="446">
        <v>19</v>
      </c>
      <c r="D30" s="446">
        <v>0</v>
      </c>
      <c r="E30" s="446">
        <v>2</v>
      </c>
      <c r="F30" s="446">
        <v>0</v>
      </c>
      <c r="G30" s="446">
        <v>0</v>
      </c>
      <c r="H30" s="446">
        <v>5</v>
      </c>
      <c r="I30" s="498"/>
    </row>
    <row r="31" spans="1:9" s="101" customFormat="1" ht="15">
      <c r="A31" s="840" t="s">
        <v>429</v>
      </c>
      <c r="B31" s="446">
        <v>0</v>
      </c>
      <c r="C31" s="446">
        <v>1</v>
      </c>
      <c r="D31" s="446">
        <v>0</v>
      </c>
      <c r="E31" s="446">
        <v>0</v>
      </c>
      <c r="F31" s="446">
        <v>0</v>
      </c>
      <c r="G31" s="446">
        <v>0</v>
      </c>
      <c r="H31" s="446">
        <v>0</v>
      </c>
      <c r="I31" s="498"/>
    </row>
    <row r="32" spans="1:9" s="101" customFormat="1" ht="15">
      <c r="A32" s="840" t="s">
        <v>430</v>
      </c>
      <c r="B32" s="446">
        <v>57</v>
      </c>
      <c r="C32" s="446">
        <v>183</v>
      </c>
      <c r="D32" s="446">
        <v>0</v>
      </c>
      <c r="E32" s="446">
        <v>9</v>
      </c>
      <c r="F32" s="446">
        <v>0</v>
      </c>
      <c r="G32" s="446">
        <v>2</v>
      </c>
      <c r="H32" s="446">
        <v>11</v>
      </c>
      <c r="I32" s="498"/>
    </row>
    <row r="33" spans="1:9" s="101" customFormat="1" ht="15">
      <c r="A33" s="840" t="s">
        <v>431</v>
      </c>
      <c r="B33" s="446">
        <v>125</v>
      </c>
      <c r="C33" s="446">
        <v>820</v>
      </c>
      <c r="D33" s="446">
        <v>0</v>
      </c>
      <c r="E33" s="446">
        <v>45</v>
      </c>
      <c r="F33" s="446">
        <v>0</v>
      </c>
      <c r="G33" s="446">
        <v>20</v>
      </c>
      <c r="H33" s="446">
        <v>14</v>
      </c>
      <c r="I33" s="498"/>
    </row>
    <row r="34" spans="1:9" s="101" customFormat="1" ht="15">
      <c r="A34" s="840" t="s">
        <v>432</v>
      </c>
      <c r="B34" s="446">
        <v>3</v>
      </c>
      <c r="C34" s="446">
        <v>7</v>
      </c>
      <c r="D34" s="446">
        <v>0</v>
      </c>
      <c r="E34" s="446">
        <v>18</v>
      </c>
      <c r="F34" s="446">
        <v>0</v>
      </c>
      <c r="G34" s="446">
        <v>0</v>
      </c>
      <c r="H34" s="446">
        <v>3</v>
      </c>
      <c r="I34" s="498"/>
    </row>
    <row r="35" spans="1:9" s="101" customFormat="1" ht="15">
      <c r="A35" s="840" t="s">
        <v>433</v>
      </c>
      <c r="B35" s="446">
        <v>86</v>
      </c>
      <c r="C35" s="446">
        <v>79</v>
      </c>
      <c r="D35" s="446">
        <v>0</v>
      </c>
      <c r="E35" s="446">
        <v>11</v>
      </c>
      <c r="F35" s="446">
        <v>0</v>
      </c>
      <c r="G35" s="446">
        <v>2</v>
      </c>
      <c r="H35" s="446">
        <v>2</v>
      </c>
      <c r="I35" s="498"/>
    </row>
    <row r="36" spans="1:9" s="101" customFormat="1" ht="15">
      <c r="A36" s="840" t="s">
        <v>434</v>
      </c>
      <c r="B36" s="446">
        <v>0</v>
      </c>
      <c r="C36" s="446">
        <v>0</v>
      </c>
      <c r="D36" s="446">
        <v>0</v>
      </c>
      <c r="E36" s="446">
        <v>1</v>
      </c>
      <c r="F36" s="446">
        <v>0</v>
      </c>
      <c r="G36" s="446">
        <v>0</v>
      </c>
      <c r="H36" s="446">
        <v>0</v>
      </c>
      <c r="I36" s="498"/>
    </row>
    <row r="37" spans="1:9" s="101" customFormat="1" ht="15">
      <c r="A37" s="840" t="s">
        <v>435</v>
      </c>
      <c r="B37" s="446">
        <v>202</v>
      </c>
      <c r="C37" s="446">
        <v>746</v>
      </c>
      <c r="D37" s="446">
        <v>0</v>
      </c>
      <c r="E37" s="446">
        <v>44</v>
      </c>
      <c r="F37" s="446">
        <v>0</v>
      </c>
      <c r="G37" s="446">
        <v>11</v>
      </c>
      <c r="H37" s="446">
        <v>27</v>
      </c>
      <c r="I37" s="498"/>
    </row>
    <row r="38" spans="1:9" s="101" customFormat="1" ht="15">
      <c r="A38" s="840" t="s">
        <v>436</v>
      </c>
      <c r="B38" s="446">
        <v>70</v>
      </c>
      <c r="C38" s="446">
        <v>89</v>
      </c>
      <c r="D38" s="446">
        <v>0</v>
      </c>
      <c r="E38" s="446">
        <v>7</v>
      </c>
      <c r="F38" s="446">
        <v>0</v>
      </c>
      <c r="G38" s="446">
        <v>2</v>
      </c>
      <c r="H38" s="446">
        <v>8</v>
      </c>
      <c r="I38" s="498"/>
    </row>
    <row r="39" spans="1:9" s="101" customFormat="1" ht="15">
      <c r="A39" s="840" t="s">
        <v>437</v>
      </c>
      <c r="B39" s="446">
        <v>8</v>
      </c>
      <c r="C39" s="446">
        <v>37</v>
      </c>
      <c r="D39" s="446">
        <v>0</v>
      </c>
      <c r="E39" s="446">
        <v>5</v>
      </c>
      <c r="F39" s="446">
        <v>0</v>
      </c>
      <c r="G39" s="446">
        <v>1</v>
      </c>
      <c r="H39" s="446">
        <v>2</v>
      </c>
      <c r="I39" s="498"/>
    </row>
    <row r="40" spans="1:9" s="101" customFormat="1" ht="15">
      <c r="A40" s="135" t="s">
        <v>438</v>
      </c>
      <c r="B40" s="446">
        <v>0</v>
      </c>
      <c r="C40" s="446">
        <v>0</v>
      </c>
      <c r="D40" s="446">
        <v>0</v>
      </c>
      <c r="E40" s="446">
        <v>0</v>
      </c>
      <c r="F40" s="446">
        <v>0</v>
      </c>
      <c r="G40" s="446">
        <v>0</v>
      </c>
      <c r="H40" s="446">
        <v>0</v>
      </c>
      <c r="I40" s="498"/>
    </row>
    <row r="41" spans="1:9" s="101" customFormat="1" ht="15">
      <c r="A41" s="840" t="s">
        <v>439</v>
      </c>
      <c r="B41" s="446">
        <v>0</v>
      </c>
      <c r="C41" s="446">
        <v>0</v>
      </c>
      <c r="D41" s="446">
        <v>0</v>
      </c>
      <c r="E41" s="446">
        <v>0</v>
      </c>
      <c r="F41" s="446">
        <v>0</v>
      </c>
      <c r="G41" s="446">
        <v>0</v>
      </c>
      <c r="H41" s="446">
        <v>0</v>
      </c>
      <c r="I41" s="498"/>
    </row>
    <row r="42" spans="1:9" s="101" customFormat="1" ht="15">
      <c r="A42" s="840" t="s">
        <v>440</v>
      </c>
      <c r="B42" s="446">
        <v>70</v>
      </c>
      <c r="C42" s="446">
        <v>113</v>
      </c>
      <c r="D42" s="446">
        <v>0</v>
      </c>
      <c r="E42" s="446">
        <v>61</v>
      </c>
      <c r="F42" s="446">
        <v>0</v>
      </c>
      <c r="G42" s="446">
        <v>10</v>
      </c>
      <c r="H42" s="446">
        <v>38</v>
      </c>
      <c r="I42" s="498"/>
    </row>
    <row r="43" spans="1:9" s="101" customFormat="1" ht="15">
      <c r="A43" s="840" t="s">
        <v>441</v>
      </c>
      <c r="B43" s="446">
        <v>33</v>
      </c>
      <c r="C43" s="446">
        <v>123</v>
      </c>
      <c r="D43" s="446">
        <v>0</v>
      </c>
      <c r="E43" s="446">
        <v>21</v>
      </c>
      <c r="F43" s="446">
        <v>0</v>
      </c>
      <c r="G43" s="446">
        <v>4</v>
      </c>
      <c r="H43" s="446">
        <v>1</v>
      </c>
      <c r="I43" s="498"/>
    </row>
    <row r="44" spans="1:9" s="101" customFormat="1" ht="15">
      <c r="A44" s="840" t="s">
        <v>442</v>
      </c>
      <c r="B44" s="446">
        <v>31</v>
      </c>
      <c r="C44" s="446">
        <v>241</v>
      </c>
      <c r="D44" s="446">
        <v>0</v>
      </c>
      <c r="E44" s="446">
        <v>8</v>
      </c>
      <c r="F44" s="446">
        <v>0</v>
      </c>
      <c r="G44" s="446">
        <v>8</v>
      </c>
      <c r="H44" s="446">
        <v>4</v>
      </c>
      <c r="I44" s="498"/>
    </row>
    <row r="45" spans="1:9" s="101" customFormat="1" ht="15">
      <c r="A45" s="840" t="s">
        <v>443</v>
      </c>
      <c r="B45" s="446">
        <v>3</v>
      </c>
      <c r="C45" s="446">
        <v>102</v>
      </c>
      <c r="D45" s="446">
        <v>0</v>
      </c>
      <c r="E45" s="446">
        <v>0</v>
      </c>
      <c r="F45" s="446">
        <v>0</v>
      </c>
      <c r="G45" s="446">
        <v>2</v>
      </c>
      <c r="H45" s="446">
        <v>0</v>
      </c>
      <c r="I45" s="498"/>
    </row>
    <row r="46" spans="1:9" s="101" customFormat="1" ht="15">
      <c r="A46" s="840" t="s">
        <v>444</v>
      </c>
      <c r="B46" s="446">
        <v>1</v>
      </c>
      <c r="C46" s="446">
        <v>95</v>
      </c>
      <c r="D46" s="446">
        <v>0</v>
      </c>
      <c r="E46" s="446">
        <v>0</v>
      </c>
      <c r="F46" s="446">
        <v>0</v>
      </c>
      <c r="G46" s="446">
        <v>0</v>
      </c>
      <c r="H46" s="446">
        <v>1</v>
      </c>
      <c r="I46" s="498"/>
    </row>
    <row r="47" spans="1:9" s="101" customFormat="1" ht="15">
      <c r="A47" s="840" t="s">
        <v>445</v>
      </c>
      <c r="B47" s="446">
        <v>0</v>
      </c>
      <c r="C47" s="446">
        <v>0</v>
      </c>
      <c r="D47" s="446">
        <v>0</v>
      </c>
      <c r="E47" s="446">
        <v>0</v>
      </c>
      <c r="F47" s="446">
        <v>0</v>
      </c>
      <c r="G47" s="446">
        <v>0</v>
      </c>
      <c r="H47" s="446">
        <v>0</v>
      </c>
      <c r="I47" s="498"/>
    </row>
    <row r="48" spans="1:9" s="101" customFormat="1" ht="15">
      <c r="A48" s="840" t="s">
        <v>446</v>
      </c>
      <c r="B48" s="446">
        <v>17</v>
      </c>
      <c r="C48" s="446">
        <v>19</v>
      </c>
      <c r="D48" s="446">
        <v>0</v>
      </c>
      <c r="E48" s="446">
        <v>8</v>
      </c>
      <c r="F48" s="446">
        <v>0</v>
      </c>
      <c r="G48" s="446">
        <v>0</v>
      </c>
      <c r="H48" s="446">
        <v>2</v>
      </c>
      <c r="I48" s="498"/>
    </row>
    <row r="49" spans="1:9" s="101" customFormat="1" ht="15">
      <c r="A49" s="840" t="s">
        <v>447</v>
      </c>
      <c r="B49" s="446">
        <v>2</v>
      </c>
      <c r="C49" s="446">
        <v>17</v>
      </c>
      <c r="D49" s="446">
        <v>0</v>
      </c>
      <c r="E49" s="446">
        <v>7</v>
      </c>
      <c r="F49" s="446">
        <v>0</v>
      </c>
      <c r="G49" s="446">
        <v>0</v>
      </c>
      <c r="H49" s="446">
        <v>0</v>
      </c>
      <c r="I49" s="498"/>
    </row>
    <row r="50" spans="1:9" s="101" customFormat="1" ht="15">
      <c r="A50" s="840" t="s">
        <v>448</v>
      </c>
      <c r="B50" s="446">
        <v>62</v>
      </c>
      <c r="C50" s="446">
        <v>63</v>
      </c>
      <c r="D50" s="446">
        <v>0</v>
      </c>
      <c r="E50" s="446">
        <v>21</v>
      </c>
      <c r="F50" s="446">
        <v>0</v>
      </c>
      <c r="G50" s="446">
        <v>0</v>
      </c>
      <c r="H50" s="446">
        <v>1</v>
      </c>
      <c r="I50" s="498"/>
    </row>
    <row r="51" spans="1:9" s="101" customFormat="1" ht="15">
      <c r="A51" s="840" t="s">
        <v>449</v>
      </c>
      <c r="B51" s="446">
        <v>4</v>
      </c>
      <c r="C51" s="446">
        <v>96</v>
      </c>
      <c r="D51" s="446">
        <v>0</v>
      </c>
      <c r="E51" s="446">
        <v>0</v>
      </c>
      <c r="F51" s="446">
        <v>0</v>
      </c>
      <c r="G51" s="446">
        <v>1</v>
      </c>
      <c r="H51" s="446">
        <v>1</v>
      </c>
      <c r="I51" s="498"/>
    </row>
    <row r="52" spans="1:9" s="101" customFormat="1" ht="15">
      <c r="A52" s="840"/>
      <c r="B52" s="446"/>
      <c r="C52" s="446"/>
      <c r="D52" s="446"/>
      <c r="E52" s="446"/>
      <c r="F52" s="446"/>
      <c r="G52" s="446"/>
      <c r="H52" s="446"/>
      <c r="I52" s="498"/>
    </row>
    <row r="53" spans="1:9" s="101" customFormat="1" ht="15.75" thickBot="1">
      <c r="A53" s="841" t="s">
        <v>62</v>
      </c>
      <c r="B53" s="842">
        <f>SUM(B4:B51)</f>
        <v>2121</v>
      </c>
      <c r="C53" s="842">
        <f t="shared" ref="C53:H53" si="0">SUM(C4:C51)</f>
        <v>6046</v>
      </c>
      <c r="D53" s="842">
        <f t="shared" si="0"/>
        <v>3</v>
      </c>
      <c r="E53" s="842">
        <f t="shared" si="0"/>
        <v>1047</v>
      </c>
      <c r="F53" s="842">
        <f t="shared" si="0"/>
        <v>0</v>
      </c>
      <c r="G53" s="842">
        <f t="shared" si="0"/>
        <v>159</v>
      </c>
      <c r="H53" s="842">
        <f t="shared" si="0"/>
        <v>527</v>
      </c>
      <c r="I53" s="843"/>
    </row>
    <row r="55" spans="1:9" ht="15">
      <c r="A55" s="110" t="s">
        <v>1059</v>
      </c>
    </row>
  </sheetData>
  <mergeCells count="2">
    <mergeCell ref="A2:I2"/>
    <mergeCell ref="A1:I1"/>
  </mergeCells>
  <pageMargins left="0.7" right="0.7" top="0.75" bottom="0.75" header="0.3" footer="0.3"/>
  <pageSetup scale="70" orientation="portrait" r:id="rId1"/>
  <headerFooter>
    <oddHeader>&amp;C&amp;"Century Schoolbook,Bold"&amp;14Pacific Gas and Electric Company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J64"/>
  <sheetViews>
    <sheetView zoomScaleNormal="100" workbookViewId="0">
      <selection activeCell="G49" sqref="G49"/>
    </sheetView>
  </sheetViews>
  <sheetFormatPr defaultColWidth="20.5703125" defaultRowHeight="15"/>
  <cols>
    <col min="1" max="1" width="38.5703125" style="101" customWidth="1"/>
    <col min="2" max="2" width="12.42578125" style="101" customWidth="1"/>
    <col min="3" max="3" width="13.28515625" style="101" customWidth="1"/>
    <col min="4" max="4" width="11.5703125" style="101" customWidth="1"/>
    <col min="5" max="5" width="10.42578125" style="101" customWidth="1"/>
    <col min="6" max="6" width="9.28515625" style="101" customWidth="1"/>
    <col min="7" max="7" width="15" style="417" bestFit="1" customWidth="1"/>
    <col min="8" max="8" width="21.28515625" style="346" customWidth="1"/>
    <col min="9" max="9" width="30.42578125" style="101" customWidth="1"/>
    <col min="10" max="10" width="14.42578125" style="101" customWidth="1"/>
    <col min="11" max="11" width="13.85546875" style="101" customWidth="1"/>
    <col min="12" max="12" width="9.85546875" style="101" customWidth="1"/>
    <col min="13" max="13" width="5.7109375" style="101" customWidth="1"/>
    <col min="14" max="14" width="19.140625" style="101" bestFit="1" customWidth="1"/>
    <col min="15" max="15" width="11.85546875" style="101" bestFit="1" customWidth="1"/>
    <col min="16" max="16" width="17.7109375" style="101" bestFit="1" customWidth="1"/>
    <col min="17" max="17" width="18.7109375" style="101" bestFit="1" customWidth="1"/>
    <col min="18" max="18" width="16.140625" style="101" bestFit="1" customWidth="1"/>
    <col min="19" max="19" width="13.85546875" style="101" bestFit="1" customWidth="1"/>
    <col min="20" max="20" width="9.140625" style="101" customWidth="1"/>
    <col min="21" max="21" width="8" style="101" bestFit="1" customWidth="1"/>
    <col min="22" max="22" width="16.7109375" style="101" bestFit="1" customWidth="1"/>
    <col min="23" max="23" width="14.7109375" style="101" bestFit="1" customWidth="1"/>
    <col min="24" max="24" width="10.5703125" style="101" bestFit="1" customWidth="1"/>
    <col min="25" max="25" width="19.28515625" style="101" bestFit="1" customWidth="1"/>
    <col min="26" max="26" width="16.85546875" style="101" bestFit="1" customWidth="1"/>
    <col min="27" max="27" width="17" style="101" bestFit="1" customWidth="1"/>
    <col min="28" max="29" width="19.28515625" style="101" bestFit="1" customWidth="1"/>
    <col min="30" max="31" width="18.28515625" style="101" bestFit="1" customWidth="1"/>
    <col min="32" max="16384" width="20.5703125" style="101"/>
  </cols>
  <sheetData>
    <row r="1" spans="1:9" s="290" customFormat="1" ht="69" customHeight="1" thickBot="1">
      <c r="A1" s="1219" t="s">
        <v>1006</v>
      </c>
      <c r="B1" s="1219"/>
      <c r="C1" s="1219"/>
      <c r="D1" s="1219"/>
      <c r="E1" s="1219"/>
      <c r="F1" s="1219"/>
      <c r="G1" s="1219"/>
      <c r="H1" s="372"/>
      <c r="I1" s="118"/>
    </row>
    <row r="2" spans="1:9" ht="75.75" thickBot="1">
      <c r="A2" s="373" t="s">
        <v>30</v>
      </c>
      <c r="B2" s="374"/>
      <c r="C2" s="374" t="s">
        <v>952</v>
      </c>
      <c r="D2" s="375" t="s">
        <v>953</v>
      </c>
      <c r="E2" s="375" t="s">
        <v>63</v>
      </c>
      <c r="F2" s="375" t="s">
        <v>64</v>
      </c>
      <c r="G2" s="376" t="s">
        <v>954</v>
      </c>
      <c r="H2" s="377"/>
    </row>
    <row r="3" spans="1:9" ht="14.25" customHeight="1">
      <c r="A3" s="378" t="s">
        <v>267</v>
      </c>
      <c r="B3" s="379"/>
      <c r="C3" s="379"/>
      <c r="D3" s="380"/>
      <c r="E3" s="380"/>
      <c r="F3" s="381"/>
      <c r="G3" s="382"/>
      <c r="H3" s="101"/>
      <c r="I3" s="383"/>
    </row>
    <row r="4" spans="1:9" ht="14.25" customHeight="1">
      <c r="A4" s="320" t="s">
        <v>100</v>
      </c>
      <c r="B4" s="315" t="s">
        <v>26</v>
      </c>
      <c r="C4" s="384"/>
      <c r="D4" s="385"/>
      <c r="E4" s="385"/>
      <c r="F4" s="386"/>
      <c r="G4" s="387"/>
      <c r="H4" s="101"/>
      <c r="I4" s="383"/>
    </row>
    <row r="5" spans="1:9" ht="14.25" customHeight="1">
      <c r="A5" s="320" t="s">
        <v>28</v>
      </c>
      <c r="B5" s="315" t="s">
        <v>26</v>
      </c>
      <c r="C5" s="331">
        <f>+'[32]ESA Table 2'!C6</f>
        <v>17401</v>
      </c>
      <c r="D5" s="388">
        <f>+[32]Bill_Savimgs_Calc!C6/$C5</f>
        <v>709.17347451295893</v>
      </c>
      <c r="E5" s="388">
        <f>+[32]Bill_Savimgs_Calc!D6/$C5</f>
        <v>0</v>
      </c>
      <c r="F5" s="389">
        <f>+[32]Bill_Savimgs_Calc!E6</f>
        <v>15</v>
      </c>
      <c r="G5" s="390">
        <f>+[32]Bill_Savimgs_Calc!J6+[32]Bill_Savimgs_Calc!K6</f>
        <v>13392026.700880738</v>
      </c>
      <c r="H5" s="101"/>
      <c r="I5" s="383"/>
    </row>
    <row r="6" spans="1:9" ht="14.25" customHeight="1">
      <c r="A6" s="320" t="s">
        <v>955</v>
      </c>
      <c r="B6" s="315" t="s">
        <v>26</v>
      </c>
      <c r="C6" s="331">
        <f>+'[32]ESA Table 2'!C7</f>
        <v>5423</v>
      </c>
      <c r="D6" s="388">
        <f>+[32]Bill_Savimgs_Calc!C7/$C6</f>
        <v>517.72863544163738</v>
      </c>
      <c r="E6" s="388">
        <f>+[32]Bill_Savimgs_Calc!D7/$C6</f>
        <v>0</v>
      </c>
      <c r="F6" s="389">
        <f>+[32]Bill_Savimgs_Calc!E7</f>
        <v>15</v>
      </c>
      <c r="G6" s="390">
        <f>+[32]Bill_Savimgs_Calc!J7+[32]Bill_Savimgs_Calc!K7</f>
        <v>3046922.4951529596</v>
      </c>
      <c r="H6" s="101"/>
      <c r="I6" s="383"/>
    </row>
    <row r="7" spans="1:9" ht="14.25" customHeight="1" thickBot="1">
      <c r="A7" s="320" t="s">
        <v>326</v>
      </c>
      <c r="B7" s="315" t="s">
        <v>26</v>
      </c>
      <c r="C7" s="331">
        <f>+'[32]ESA Table 2'!C8</f>
        <v>22126</v>
      </c>
      <c r="D7" s="388">
        <f>+[32]Bill_Savimgs_Calc!C8/$C7</f>
        <v>130.58601871101871</v>
      </c>
      <c r="E7" s="388">
        <f>+[32]Bill_Savimgs_Calc!D8/$C7</f>
        <v>8.2760250384163427</v>
      </c>
      <c r="F7" s="389">
        <f>+[32]Bill_Savimgs_Calc!E8</f>
        <v>15</v>
      </c>
      <c r="G7" s="390">
        <f>+[32]Bill_Savimgs_Calc!J8+[32]Bill_Savimgs_Calc!K8</f>
        <v>4727473.6318957889</v>
      </c>
      <c r="H7" s="101"/>
      <c r="I7" s="383"/>
    </row>
    <row r="8" spans="1:9" ht="14.25" customHeight="1">
      <c r="A8" s="378" t="s">
        <v>325</v>
      </c>
      <c r="B8" s="379"/>
      <c r="C8" s="379"/>
      <c r="D8" s="380"/>
      <c r="E8" s="380"/>
      <c r="F8" s="381"/>
      <c r="G8" s="382"/>
      <c r="H8" s="101"/>
      <c r="I8" s="383"/>
    </row>
    <row r="9" spans="1:9" ht="14.25" customHeight="1">
      <c r="A9" s="391" t="s">
        <v>324</v>
      </c>
      <c r="B9" s="315" t="s">
        <v>26</v>
      </c>
      <c r="C9" s="331">
        <f>+'[32]ESA Table 2'!C10</f>
        <v>28778</v>
      </c>
      <c r="D9" s="388">
        <f>+[32]Bill_Savimgs_Calc!C10/$C9</f>
        <v>5.1859163249704645</v>
      </c>
      <c r="E9" s="388">
        <f>+[32]Bill_Savimgs_Calc!D10/$C9</f>
        <v>5.3111150879143798</v>
      </c>
      <c r="F9" s="389">
        <f>+[32]Bill_Savimgs_Calc!E10</f>
        <v>5</v>
      </c>
      <c r="G9" s="390">
        <f>+[32]Bill_Savimgs_Calc!J10+[32]Bill_Savimgs_Calc!K10</f>
        <v>639345.42372517777</v>
      </c>
      <c r="H9" s="101"/>
      <c r="I9" s="383"/>
    </row>
    <row r="10" spans="1:9" ht="14.25" customHeight="1">
      <c r="A10" s="320" t="s">
        <v>323</v>
      </c>
      <c r="B10" s="315" t="s">
        <v>26</v>
      </c>
      <c r="C10" s="331">
        <f>+'[32]ESA Table 2'!C11</f>
        <v>127429</v>
      </c>
      <c r="D10" s="388">
        <f>+[32]Bill_Savimgs_Calc!C11/$C10</f>
        <v>9.722786806770829</v>
      </c>
      <c r="E10" s="388">
        <f>+[32]Bill_Savimgs_Calc!D11/$C10</f>
        <v>5.5485752850607009</v>
      </c>
      <c r="F10" s="389">
        <f>+[32]Bill_Savimgs_Calc!E11</f>
        <v>10</v>
      </c>
      <c r="G10" s="390">
        <f>+[32]Bill_Savimgs_Calc!J11+[32]Bill_Savimgs_Calc!K11</f>
        <v>5642346.8606712325</v>
      </c>
      <c r="H10" s="101"/>
      <c r="I10" s="383"/>
    </row>
    <row r="11" spans="1:9" ht="14.25" customHeight="1">
      <c r="A11" s="320" t="s">
        <v>322</v>
      </c>
      <c r="B11" s="315" t="s">
        <v>27</v>
      </c>
      <c r="C11" s="331">
        <f>+'[32]ESA Table 2'!C12</f>
        <v>2465</v>
      </c>
      <c r="D11" s="388">
        <f>+[32]Bill_Savimgs_Calc!C12/$C11</f>
        <v>3.325776876267748</v>
      </c>
      <c r="E11" s="388">
        <f>+[32]Bill_Savimgs_Calc!D12/$C11</f>
        <v>6.1162271805273836</v>
      </c>
      <c r="F11" s="389">
        <f>+[32]Bill_Savimgs_Calc!E12</f>
        <v>15</v>
      </c>
      <c r="G11" s="390">
        <f>+[32]Bill_Savimgs_Calc!J12+[32]Bill_Savimgs_Calc!K12</f>
        <v>139961.87778637407</v>
      </c>
      <c r="H11" s="101"/>
      <c r="I11" s="383"/>
    </row>
    <row r="12" spans="1:9" ht="14.25" customHeight="1">
      <c r="A12" s="320" t="s">
        <v>321</v>
      </c>
      <c r="B12" s="315" t="s">
        <v>27</v>
      </c>
      <c r="C12" s="331">
        <f>+'[32]ESA Table 2'!C13</f>
        <v>92299</v>
      </c>
      <c r="D12" s="388">
        <f>+[32]Bill_Savimgs_Calc!C13/$C12</f>
        <v>2.0659816466050556</v>
      </c>
      <c r="E12" s="388">
        <f>+[32]Bill_Savimgs_Calc!D13/$C12</f>
        <v>2.6774792792988005</v>
      </c>
      <c r="F12" s="389">
        <f>+[32]Bill_Savimgs_Calc!E13</f>
        <v>5</v>
      </c>
      <c r="G12" s="390">
        <f>+[32]Bill_Savimgs_Calc!J13+[32]Bill_Savimgs_Calc!K13</f>
        <v>1010263.5082292913</v>
      </c>
      <c r="H12" s="101"/>
      <c r="I12" s="383"/>
    </row>
    <row r="13" spans="1:9" ht="14.25" customHeight="1">
      <c r="A13" s="320" t="s">
        <v>320</v>
      </c>
      <c r="B13" s="315" t="s">
        <v>26</v>
      </c>
      <c r="C13" s="331">
        <f>+'[32]ESA Table 2'!C14</f>
        <v>1357</v>
      </c>
      <c r="D13" s="388">
        <f>+[32]Bill_Savimgs_Calc!C14/$C13</f>
        <v>0</v>
      </c>
      <c r="E13" s="388">
        <f>+[32]Bill_Savimgs_Calc!D14/$C13</f>
        <v>0</v>
      </c>
      <c r="F13" s="389">
        <f>+[32]Bill_Savimgs_Calc!E14</f>
        <v>13</v>
      </c>
      <c r="G13" s="390">
        <f>+[32]Bill_Savimgs_Calc!J14+[32]Bill_Savimgs_Calc!K14</f>
        <v>0</v>
      </c>
      <c r="H13" s="101"/>
      <c r="I13" s="383"/>
    </row>
    <row r="14" spans="1:9" ht="14.25" customHeight="1" thickBot="1">
      <c r="A14" s="355" t="s">
        <v>577</v>
      </c>
      <c r="B14" s="315" t="s">
        <v>26</v>
      </c>
      <c r="C14" s="331">
        <f>+'[32]ESA Table 2'!C15</f>
        <v>101880</v>
      </c>
      <c r="D14" s="388">
        <f>+[32]Bill_Savimgs_Calc!C15/$C14</f>
        <v>0.29734000785237535</v>
      </c>
      <c r="E14" s="388">
        <f>+[32]Bill_Savimgs_Calc!D15/$C14</f>
        <v>1.6426521397722811</v>
      </c>
      <c r="F14" s="389">
        <f>+[32]Bill_Savimgs_Calc!E15</f>
        <v>8</v>
      </c>
      <c r="G14" s="390">
        <f>+[32]Bill_Savimgs_Calc!J15+[32]Bill_Savimgs_Calc!K15</f>
        <v>943415.30926404742</v>
      </c>
      <c r="H14" s="101"/>
      <c r="I14" s="383"/>
    </row>
    <row r="15" spans="1:9" ht="14.25" customHeight="1">
      <c r="A15" s="378" t="s">
        <v>319</v>
      </c>
      <c r="B15" s="379"/>
      <c r="C15" s="379"/>
      <c r="D15" s="380"/>
      <c r="E15" s="380"/>
      <c r="F15" s="381"/>
      <c r="G15" s="382"/>
      <c r="H15" s="101"/>
      <c r="I15" s="383"/>
    </row>
    <row r="16" spans="1:9" ht="14.25" customHeight="1">
      <c r="A16" s="355" t="s">
        <v>578</v>
      </c>
      <c r="B16" s="315" t="s">
        <v>27</v>
      </c>
      <c r="C16" s="331">
        <f>+'[32]ESA Table 2'!C17</f>
        <v>86457</v>
      </c>
      <c r="D16" s="388">
        <f>+[32]Bill_Savimgs_Calc!C17/$C16</f>
        <v>52.661957851880125</v>
      </c>
      <c r="E16" s="388">
        <f>+[32]Bill_Savimgs_Calc!D17/$C16</f>
        <v>4.801223614050917</v>
      </c>
      <c r="F16" s="389">
        <f>+[32]Bill_Savimgs_Calc!E17</f>
        <v>7</v>
      </c>
      <c r="G16" s="390">
        <f>+[32]Bill_Savimgs_Calc!J17+[32]Bill_Savimgs_Calc!K17</f>
        <v>4862897.0937315328</v>
      </c>
      <c r="H16" s="101"/>
      <c r="I16" s="383"/>
    </row>
    <row r="17" spans="1:9" ht="14.25" customHeight="1">
      <c r="A17" s="320" t="s">
        <v>317</v>
      </c>
      <c r="B17" s="315" t="s">
        <v>27</v>
      </c>
      <c r="C17" s="384"/>
      <c r="D17" s="392"/>
      <c r="E17" s="392"/>
      <c r="F17" s="393"/>
      <c r="G17" s="394"/>
      <c r="H17" s="101"/>
      <c r="I17" s="383"/>
    </row>
    <row r="18" spans="1:9" ht="14.25" customHeight="1">
      <c r="A18" s="320" t="s">
        <v>316</v>
      </c>
      <c r="B18" s="315" t="s">
        <v>27</v>
      </c>
      <c r="C18" s="384"/>
      <c r="D18" s="392"/>
      <c r="E18" s="392"/>
      <c r="F18" s="393"/>
      <c r="G18" s="394"/>
      <c r="H18" s="101"/>
      <c r="I18" s="383"/>
    </row>
    <row r="19" spans="1:9" ht="14.25" customHeight="1">
      <c r="A19" s="320" t="s">
        <v>315</v>
      </c>
      <c r="B19" s="315" t="s">
        <v>27</v>
      </c>
      <c r="C19" s="384"/>
      <c r="D19" s="392"/>
      <c r="E19" s="392"/>
      <c r="F19" s="393"/>
      <c r="G19" s="394"/>
      <c r="H19" s="101"/>
      <c r="I19" s="383"/>
    </row>
    <row r="20" spans="1:9" ht="14.25" customHeight="1">
      <c r="A20" s="320" t="s">
        <v>314</v>
      </c>
      <c r="B20" s="315" t="s">
        <v>27</v>
      </c>
      <c r="C20" s="384"/>
      <c r="D20" s="392"/>
      <c r="E20" s="392"/>
      <c r="F20" s="393"/>
      <c r="G20" s="394"/>
      <c r="H20" s="101"/>
      <c r="I20" s="383"/>
    </row>
    <row r="21" spans="1:9" ht="14.25" customHeight="1">
      <c r="A21" s="320" t="s">
        <v>313</v>
      </c>
      <c r="B21" s="315" t="s">
        <v>27</v>
      </c>
      <c r="C21" s="384"/>
      <c r="D21" s="392"/>
      <c r="E21" s="392"/>
      <c r="F21" s="393"/>
      <c r="G21" s="394"/>
      <c r="H21" s="101"/>
      <c r="I21" s="383"/>
    </row>
    <row r="22" spans="1:9" ht="14.25" customHeight="1">
      <c r="A22" s="320" t="s">
        <v>312</v>
      </c>
      <c r="B22" s="315" t="s">
        <v>26</v>
      </c>
      <c r="C22" s="395"/>
      <c r="D22" s="392"/>
      <c r="E22" s="392"/>
      <c r="F22" s="393"/>
      <c r="G22" s="394"/>
      <c r="H22" s="101"/>
      <c r="I22" s="383"/>
    </row>
    <row r="23" spans="1:9" ht="14.25" customHeight="1" thickBot="1">
      <c r="A23" s="320" t="s">
        <v>90</v>
      </c>
      <c r="B23" s="315" t="s">
        <v>27</v>
      </c>
      <c r="C23" s="331">
        <f>+'[32]ESA Table 2'!C19</f>
        <v>4415</v>
      </c>
      <c r="D23" s="388">
        <f>+[32]Bill_Savimgs_Calc!C19/$C23</f>
        <v>92.008591166477927</v>
      </c>
      <c r="E23" s="388">
        <f>+[32]Bill_Savimgs_Calc!D19/$C23</f>
        <v>12.038348810872026</v>
      </c>
      <c r="F23" s="389">
        <f>+[32]Bill_Savimgs_Calc!E19</f>
        <v>20</v>
      </c>
      <c r="G23" s="396">
        <f>+[32]Bill_Savimgs_Calc!J19+[32]Bill_Savimgs_Calc!K19</f>
        <v>1072551.486862516</v>
      </c>
      <c r="H23" s="101"/>
      <c r="I23" s="383"/>
    </row>
    <row r="24" spans="1:9" ht="14.25" customHeight="1">
      <c r="A24" s="378" t="s">
        <v>311</v>
      </c>
      <c r="B24" s="379"/>
      <c r="C24" s="379"/>
      <c r="D24" s="380"/>
      <c r="E24" s="380"/>
      <c r="F24" s="381"/>
      <c r="G24" s="397"/>
      <c r="H24" s="101"/>
      <c r="I24" s="383"/>
    </row>
    <row r="25" spans="1:9" ht="14.25" customHeight="1">
      <c r="A25" s="320" t="s">
        <v>310</v>
      </c>
      <c r="B25" s="315" t="s">
        <v>26</v>
      </c>
      <c r="C25" s="384"/>
      <c r="D25" s="392"/>
      <c r="E25" s="392"/>
      <c r="F25" s="393"/>
      <c r="G25" s="398"/>
      <c r="H25" s="101"/>
      <c r="I25" s="383"/>
    </row>
    <row r="26" spans="1:9" ht="14.25" customHeight="1">
      <c r="A26" s="320" t="s">
        <v>309</v>
      </c>
      <c r="B26" s="315" t="s">
        <v>26</v>
      </c>
      <c r="C26" s="331">
        <f>+'[32]ESA Table 2'!C22</f>
        <v>2223</v>
      </c>
      <c r="D26" s="388">
        <f>+[32]Bill_Savimgs_Calc!C22/$C26</f>
        <v>0</v>
      </c>
      <c r="E26" s="388">
        <f>+[32]Bill_Savimgs_Calc!D22/$C26</f>
        <v>0</v>
      </c>
      <c r="F26" s="389">
        <f>+[32]Bill_Savimgs_Calc!E22</f>
        <v>16</v>
      </c>
      <c r="G26" s="396">
        <f>+[32]Bill_Savimgs_Calc!J22+[32]Bill_Savimgs_Calc!K22</f>
        <v>0</v>
      </c>
      <c r="H26" s="101"/>
      <c r="I26" s="383"/>
    </row>
    <row r="27" spans="1:9" ht="14.25" customHeight="1">
      <c r="A27" s="320" t="s">
        <v>308</v>
      </c>
      <c r="B27" s="315" t="s">
        <v>26</v>
      </c>
      <c r="C27" s="331">
        <f>+'[32]ESA Table 2'!C23</f>
        <v>1280</v>
      </c>
      <c r="D27" s="388">
        <f>+[32]Bill_Savimgs_Calc!C23/$C27</f>
        <v>78.314999999999998</v>
      </c>
      <c r="E27" s="388">
        <f>+[32]Bill_Savimgs_Calc!D23/$C27</f>
        <v>0</v>
      </c>
      <c r="F27" s="389">
        <f>+[32]Bill_Savimgs_Calc!E23</f>
        <v>15</v>
      </c>
      <c r="G27" s="396">
        <f>+[32]Bill_Savimgs_Calc!J23+[32]Bill_Savimgs_Calc!K23</f>
        <v>108786.38324951248</v>
      </c>
      <c r="H27" s="101"/>
      <c r="I27" s="383"/>
    </row>
    <row r="28" spans="1:9" ht="14.25" customHeight="1">
      <c r="A28" s="320" t="s">
        <v>307</v>
      </c>
      <c r="B28" s="315" t="s">
        <v>26</v>
      </c>
      <c r="C28" s="331">
        <f>+'[32]ESA Table 2'!C24</f>
        <v>29</v>
      </c>
      <c r="D28" s="388">
        <f>+[32]Bill_Savimgs_Calc!C24/$C28</f>
        <v>61.111724137931034</v>
      </c>
      <c r="E28" s="388">
        <f>+[32]Bill_Savimgs_Calc!D24/$C28</f>
        <v>0</v>
      </c>
      <c r="F28" s="389">
        <f>+[32]Bill_Savimgs_Calc!E24</f>
        <v>18</v>
      </c>
      <c r="G28" s="396">
        <f>+[32]Bill_Savimgs_Calc!J24+[32]Bill_Savimgs_Calc!K24</f>
        <v>2152.1979460593916</v>
      </c>
      <c r="H28" s="101"/>
      <c r="I28" s="383"/>
    </row>
    <row r="29" spans="1:9" ht="14.25" customHeight="1">
      <c r="A29" s="320" t="s">
        <v>304</v>
      </c>
      <c r="B29" s="315" t="s">
        <v>27</v>
      </c>
      <c r="C29" s="331">
        <f>+'[32]ESA Table 2'!C25</f>
        <v>10497</v>
      </c>
      <c r="D29" s="388">
        <f>+[32]Bill_Savimgs_Calc!C25/$C29</f>
        <v>3.8801362293988753</v>
      </c>
      <c r="E29" s="388">
        <f>+[32]Bill_Savimgs_Calc!D25/$C29</f>
        <v>0</v>
      </c>
      <c r="F29" s="389">
        <f>+[32]Bill_Savimgs_Calc!E25</f>
        <v>15</v>
      </c>
      <c r="G29" s="396">
        <f>+[32]Bill_Savimgs_Calc!J25+[32]Bill_Savimgs_Calc!K25</f>
        <v>44200.968690266869</v>
      </c>
      <c r="H29" s="101"/>
      <c r="I29" s="383"/>
    </row>
    <row r="30" spans="1:9" ht="14.25" customHeight="1" thickBot="1">
      <c r="A30" s="325" t="s">
        <v>305</v>
      </c>
      <c r="B30" s="315" t="s">
        <v>27</v>
      </c>
      <c r="C30" s="331">
        <f>+'[32]ESA Table 2'!C28</f>
        <v>3460</v>
      </c>
      <c r="D30" s="388">
        <f>+[32]Bill_Savimgs_Calc!C28/$C30</f>
        <v>0</v>
      </c>
      <c r="E30" s="388">
        <f>+[32]Bill_Savimgs_Calc!D28/$C30</f>
        <v>0</v>
      </c>
      <c r="F30" s="389">
        <f>+[32]Bill_Savimgs_Calc!E28</f>
        <v>25</v>
      </c>
      <c r="G30" s="396">
        <f>+[32]Bill_Savimgs_Calc!J28+[32]Bill_Savimgs_Calc!K28</f>
        <v>0</v>
      </c>
      <c r="H30" s="101"/>
      <c r="I30" s="383"/>
    </row>
    <row r="31" spans="1:9" ht="14.25" customHeight="1">
      <c r="A31" s="378" t="s">
        <v>269</v>
      </c>
      <c r="B31" s="379"/>
      <c r="C31" s="379"/>
      <c r="D31" s="380"/>
      <c r="E31" s="380"/>
      <c r="F31" s="381"/>
      <c r="G31" s="397"/>
      <c r="H31" s="101"/>
      <c r="I31" s="383"/>
    </row>
    <row r="32" spans="1:9" ht="14.25" customHeight="1">
      <c r="A32" s="320" t="s">
        <v>95</v>
      </c>
      <c r="B32" s="315" t="s">
        <v>27</v>
      </c>
      <c r="C32" s="384"/>
      <c r="D32" s="392"/>
      <c r="E32" s="392"/>
      <c r="F32" s="393"/>
      <c r="G32" s="398"/>
      <c r="H32" s="101"/>
      <c r="I32" s="383"/>
    </row>
    <row r="33" spans="1:9" ht="14.25" customHeight="1" thickBot="1">
      <c r="A33" s="399"/>
      <c r="B33" s="400"/>
      <c r="C33" s="384"/>
      <c r="D33" s="392"/>
      <c r="E33" s="392"/>
      <c r="F33" s="393"/>
      <c r="G33" s="398"/>
      <c r="H33" s="101"/>
      <c r="I33" s="383"/>
    </row>
    <row r="34" spans="1:9" ht="14.25" customHeight="1">
      <c r="A34" s="378" t="s">
        <v>89</v>
      </c>
      <c r="B34" s="379"/>
      <c r="C34" s="379"/>
      <c r="D34" s="380"/>
      <c r="E34" s="380"/>
      <c r="F34" s="381"/>
      <c r="G34" s="397"/>
      <c r="H34" s="101"/>
      <c r="I34" s="383"/>
    </row>
    <row r="35" spans="1:9" ht="14.25" customHeight="1">
      <c r="A35" s="320" t="s">
        <v>303</v>
      </c>
      <c r="B35" s="315" t="s">
        <v>26</v>
      </c>
      <c r="C35" s="331">
        <f>+'[32]ESA Table 2'!C33</f>
        <v>443582</v>
      </c>
      <c r="D35" s="388">
        <f>+[32]Bill_Savimgs_Calc!C33/$C35</f>
        <v>13.801709424638512</v>
      </c>
      <c r="E35" s="388">
        <f>+[32]Bill_Savimgs_Calc!D33/$C35</f>
        <v>0</v>
      </c>
      <c r="F35" s="389">
        <f>+[32]Bill_Savimgs_Calc!E33</f>
        <v>8</v>
      </c>
      <c r="G35" s="396">
        <f>+[32]Bill_Savimgs_Calc!J33+[32]Bill_Savimgs_Calc!K33</f>
        <v>4206338.8650684729</v>
      </c>
      <c r="H35" s="101"/>
      <c r="I35" s="383"/>
    </row>
    <row r="36" spans="1:9" ht="14.25" customHeight="1">
      <c r="A36" s="320" t="s">
        <v>91</v>
      </c>
      <c r="B36" s="315" t="s">
        <v>26</v>
      </c>
      <c r="C36" s="331">
        <f>+'[32]ESA Table 2'!C34</f>
        <v>196538</v>
      </c>
      <c r="D36" s="388">
        <f>+[32]Bill_Savimgs_Calc!C34/$C36</f>
        <v>43.120215022031367</v>
      </c>
      <c r="E36" s="388">
        <f>+[32]Bill_Savimgs_Calc!D34/$C36</f>
        <v>0</v>
      </c>
      <c r="F36" s="389">
        <f>+[32]Bill_Savimgs_Calc!E34</f>
        <v>16</v>
      </c>
      <c r="G36" s="396">
        <f>+[32]Bill_Savimgs_Calc!J34+[32]Bill_Savimgs_Calc!K34</f>
        <v>9582040.530284008</v>
      </c>
      <c r="H36" s="101"/>
      <c r="I36" s="383"/>
    </row>
    <row r="37" spans="1:9" ht="14.25" customHeight="1">
      <c r="A37" s="320" t="s">
        <v>92</v>
      </c>
      <c r="B37" s="315" t="s">
        <v>26</v>
      </c>
      <c r="C37" s="331">
        <f>+'[32]ESA Table 2'!C35</f>
        <v>34330</v>
      </c>
      <c r="D37" s="388">
        <f>+[32]Bill_Savimgs_Calc!C35/$C37</f>
        <v>43.2</v>
      </c>
      <c r="E37" s="388">
        <f>+[32]Bill_Savimgs_Calc!D35/$C37</f>
        <v>0</v>
      </c>
      <c r="F37" s="389">
        <f>+[32]Bill_Savimgs_Calc!E35</f>
        <v>20</v>
      </c>
      <c r="G37" s="396">
        <f>+[32]Bill_Savimgs_Calc!J35+[32]Bill_Savimgs_Calc!K35</f>
        <v>1912335.4878362496</v>
      </c>
      <c r="H37" s="101"/>
      <c r="I37" s="383"/>
    </row>
    <row r="38" spans="1:9" ht="14.25" customHeight="1">
      <c r="A38" s="320" t="s">
        <v>93</v>
      </c>
      <c r="B38" s="315" t="s">
        <v>26</v>
      </c>
      <c r="C38" s="331">
        <f>+'[32]ESA Table 2'!C36</f>
        <v>7079</v>
      </c>
      <c r="D38" s="388">
        <f>+[32]Bill_Savimgs_Calc!C36/$C38</f>
        <v>203.89000000000001</v>
      </c>
      <c r="E38" s="388">
        <f>+[32]Bill_Savimgs_Calc!D36/$C38</f>
        <v>0</v>
      </c>
      <c r="F38" s="389">
        <f>+[32]Bill_Savimgs_Calc!E36</f>
        <v>9</v>
      </c>
      <c r="G38" s="396">
        <f>+[32]Bill_Savimgs_Calc!J36+[32]Bill_Savimgs_Calc!K36</f>
        <v>1087824.3078596592</v>
      </c>
      <c r="H38" s="101"/>
      <c r="I38" s="383"/>
    </row>
    <row r="39" spans="1:9" ht="14.25" customHeight="1">
      <c r="A39" s="320" t="s">
        <v>102</v>
      </c>
      <c r="B39" s="315" t="s">
        <v>26</v>
      </c>
      <c r="C39" s="331">
        <f>+'[32]ESA Table 2'!C37</f>
        <v>11916</v>
      </c>
      <c r="D39" s="388">
        <f>+[32]Bill_Savimgs_Calc!C37/$C39</f>
        <v>39.9</v>
      </c>
      <c r="E39" s="388">
        <f>+[32]Bill_Savimgs_Calc!D37/$C39</f>
        <v>0</v>
      </c>
      <c r="F39" s="389">
        <f>+[32]Bill_Savimgs_Calc!E37</f>
        <v>8</v>
      </c>
      <c r="G39" s="396">
        <f>+[32]Bill_Savimgs_Calc!J37+[32]Bill_Savimgs_Calc!K37</f>
        <v>326663.68174148467</v>
      </c>
      <c r="H39" s="101"/>
      <c r="I39" s="383"/>
    </row>
    <row r="40" spans="1:9" ht="14.25" customHeight="1" thickBot="1">
      <c r="A40" s="320" t="s">
        <v>96</v>
      </c>
      <c r="B40" s="315" t="s">
        <v>26</v>
      </c>
      <c r="C40" s="384"/>
      <c r="D40" s="392"/>
      <c r="E40" s="392"/>
      <c r="F40" s="393"/>
      <c r="G40" s="398"/>
      <c r="H40" s="101"/>
      <c r="I40" s="383"/>
    </row>
    <row r="41" spans="1:9" ht="14.25" customHeight="1">
      <c r="A41" s="378" t="s">
        <v>302</v>
      </c>
      <c r="B41" s="379"/>
      <c r="C41" s="379"/>
      <c r="D41" s="380"/>
      <c r="E41" s="380"/>
      <c r="F41" s="381"/>
      <c r="G41" s="397"/>
      <c r="H41" s="101"/>
      <c r="I41" s="383"/>
    </row>
    <row r="42" spans="1:9" ht="14.25" customHeight="1">
      <c r="A42" s="401" t="s">
        <v>94</v>
      </c>
      <c r="B42" s="315" t="s">
        <v>26</v>
      </c>
      <c r="C42" s="384"/>
      <c r="D42" s="392"/>
      <c r="E42" s="392"/>
      <c r="F42" s="393"/>
      <c r="G42" s="398"/>
      <c r="H42" s="101"/>
      <c r="I42" s="383"/>
    </row>
    <row r="43" spans="1:9" ht="14.25" customHeight="1" thickBot="1">
      <c r="A43" s="401" t="s">
        <v>301</v>
      </c>
      <c r="B43" s="315" t="s">
        <v>26</v>
      </c>
      <c r="C43" s="402">
        <f>+'[32]ESA Table 2'!C41</f>
        <v>4901</v>
      </c>
      <c r="D43" s="388">
        <f>+[32]Bill_Savimgs_Calc!C41/$C43</f>
        <v>24.3</v>
      </c>
      <c r="E43" s="388">
        <f>+[32]Bill_Savimgs_Calc!D41/$C43</f>
        <v>0</v>
      </c>
      <c r="F43" s="389">
        <f>+[32]Bill_Savimgs_Calc!E41</f>
        <v>8</v>
      </c>
      <c r="G43" s="396">
        <f>+[32]Bill_Savimgs_Calc!J41+[32]Bill_Savimgs_Calc!K41</f>
        <v>98313.966992530186</v>
      </c>
      <c r="H43" s="101"/>
      <c r="I43" s="383"/>
    </row>
    <row r="44" spans="1:9" ht="14.25" customHeight="1">
      <c r="A44" s="378" t="s">
        <v>579</v>
      </c>
      <c r="B44" s="379"/>
      <c r="C44" s="379"/>
      <c r="D44" s="380"/>
      <c r="E44" s="380"/>
      <c r="F44" s="381"/>
      <c r="G44" s="397"/>
      <c r="H44" s="101"/>
      <c r="I44" s="383"/>
    </row>
    <row r="45" spans="1:9" ht="14.25" customHeight="1">
      <c r="A45" s="355" t="s">
        <v>580</v>
      </c>
      <c r="B45" s="315" t="s">
        <v>26</v>
      </c>
      <c r="C45" s="331">
        <f>+'[32]ESA Table 2'!C43</f>
        <v>1023</v>
      </c>
      <c r="D45" s="388">
        <f>+[32]Bill_Savimgs_Calc!C43/$C45</f>
        <v>194.42717497556208</v>
      </c>
      <c r="E45" s="388">
        <f>+[32]Bill_Savimgs_Calc!D43/$C45</f>
        <v>0</v>
      </c>
      <c r="F45" s="389">
        <f>+[32]Bill_Savimgs_Calc!E43</f>
        <v>10</v>
      </c>
      <c r="G45" s="396">
        <f>+[32]Bill_Savimgs_Calc!J43+[32]Bill_Savimgs_Calc!K43</f>
        <v>162453.43370080882</v>
      </c>
      <c r="H45" s="101"/>
      <c r="I45" s="383"/>
    </row>
    <row r="46" spans="1:9" ht="14.25" customHeight="1">
      <c r="A46" s="320"/>
      <c r="B46" s="315"/>
      <c r="C46" s="403"/>
      <c r="D46" s="403"/>
      <c r="E46" s="403"/>
      <c r="F46" s="403"/>
      <c r="G46" s="404"/>
      <c r="H46" s="101"/>
      <c r="I46" s="383"/>
    </row>
    <row r="47" spans="1:9" ht="14.25" customHeight="1">
      <c r="A47" s="405"/>
      <c r="B47" s="406"/>
      <c r="C47" s="406"/>
      <c r="D47" s="406"/>
      <c r="E47" s="406"/>
      <c r="F47" s="406"/>
      <c r="G47" s="407"/>
      <c r="H47" s="101"/>
      <c r="I47" s="383"/>
    </row>
    <row r="48" spans="1:9" ht="14.25" customHeight="1">
      <c r="A48" s="408" t="s">
        <v>65</v>
      </c>
      <c r="B48" s="844">
        <f>+'[33]ESA-Table 2'!$C59</f>
        <v>123539</v>
      </c>
      <c r="C48" s="315"/>
      <c r="D48" s="389"/>
      <c r="E48" s="389"/>
      <c r="F48" s="389"/>
      <c r="G48" s="409"/>
      <c r="H48" s="101"/>
      <c r="I48" s="383"/>
    </row>
    <row r="49" spans="1:10" ht="14.25" customHeight="1" thickBot="1">
      <c r="A49" s="410" t="s">
        <v>31</v>
      </c>
      <c r="B49" s="411"/>
      <c r="C49" s="412"/>
      <c r="D49" s="413"/>
      <c r="E49" s="413"/>
      <c r="F49" s="414"/>
      <c r="G49" s="845">
        <f>SUM(G5:G45)/B48</f>
        <v>429.08161966317289</v>
      </c>
      <c r="H49" s="101"/>
      <c r="I49" s="383"/>
    </row>
    <row r="50" spans="1:10" s="110" customFormat="1" ht="14.25" customHeight="1"/>
    <row r="51" spans="1:10" s="110" customFormat="1" ht="14.25" customHeight="1"/>
    <row r="52" spans="1:10">
      <c r="A52" s="110"/>
      <c r="B52" s="110"/>
      <c r="C52" s="110"/>
      <c r="D52" s="110"/>
      <c r="E52" s="110"/>
      <c r="F52" s="110"/>
      <c r="G52" s="110"/>
      <c r="H52" s="415"/>
      <c r="I52" s="416"/>
      <c r="J52" s="416"/>
    </row>
    <row r="53" spans="1:10">
      <c r="A53" s="110"/>
      <c r="B53" s="110"/>
      <c r="C53" s="110"/>
      <c r="D53" s="110"/>
      <c r="E53" s="110"/>
      <c r="F53" s="110"/>
      <c r="G53" s="110"/>
    </row>
    <row r="54" spans="1:10">
      <c r="A54" s="110"/>
      <c r="B54" s="110"/>
      <c r="C54" s="110"/>
      <c r="D54" s="110"/>
      <c r="E54" s="110"/>
      <c r="F54" s="110"/>
      <c r="G54" s="110"/>
    </row>
    <row r="55" spans="1:10">
      <c r="A55" s="110"/>
      <c r="B55" s="110"/>
      <c r="C55" s="110"/>
      <c r="D55" s="110"/>
      <c r="E55" s="110"/>
      <c r="F55" s="110"/>
      <c r="G55" s="110"/>
    </row>
    <row r="56" spans="1:10">
      <c r="A56" s="110"/>
      <c r="B56" s="110"/>
      <c r="C56" s="110"/>
      <c r="D56" s="110"/>
      <c r="E56" s="110"/>
      <c r="F56" s="110"/>
      <c r="G56" s="110"/>
    </row>
    <row r="57" spans="1:10">
      <c r="A57" s="110"/>
      <c r="B57" s="110"/>
      <c r="C57" s="110"/>
      <c r="D57" s="110"/>
      <c r="E57" s="110"/>
      <c r="F57" s="110"/>
      <c r="G57" s="110"/>
    </row>
    <row r="58" spans="1:10">
      <c r="A58" s="110"/>
      <c r="B58" s="110"/>
      <c r="C58" s="110"/>
      <c r="D58" s="110"/>
      <c r="E58" s="110"/>
      <c r="F58" s="110"/>
      <c r="G58" s="110"/>
    </row>
    <row r="59" spans="1:10">
      <c r="A59" s="110"/>
      <c r="B59" s="110"/>
      <c r="C59" s="110"/>
      <c r="D59" s="110"/>
      <c r="E59" s="110"/>
      <c r="F59" s="110"/>
      <c r="G59" s="110"/>
    </row>
    <row r="60" spans="1:10">
      <c r="A60" s="110"/>
      <c r="B60" s="110"/>
      <c r="C60" s="110"/>
      <c r="D60" s="110"/>
      <c r="E60" s="110"/>
      <c r="F60" s="110"/>
      <c r="G60" s="110"/>
    </row>
    <row r="61" spans="1:10">
      <c r="A61" s="110"/>
      <c r="B61" s="110"/>
      <c r="C61" s="110"/>
      <c r="D61" s="110"/>
      <c r="E61" s="110"/>
      <c r="F61" s="110"/>
      <c r="G61" s="110"/>
    </row>
    <row r="62" spans="1:10">
      <c r="A62" s="110"/>
      <c r="B62" s="110"/>
      <c r="C62" s="110"/>
      <c r="D62" s="110"/>
      <c r="E62" s="110"/>
      <c r="F62" s="110"/>
      <c r="G62" s="110"/>
    </row>
    <row r="63" spans="1:10">
      <c r="A63" s="110"/>
      <c r="B63" s="110"/>
      <c r="C63" s="110"/>
      <c r="D63" s="110"/>
      <c r="E63" s="110"/>
      <c r="F63" s="110"/>
      <c r="G63" s="110"/>
    </row>
    <row r="64" spans="1:10">
      <c r="A64" s="110"/>
      <c r="B64" s="110"/>
      <c r="C64" s="110"/>
      <c r="D64" s="110"/>
      <c r="E64" s="110"/>
      <c r="F64" s="110"/>
      <c r="G64" s="110"/>
    </row>
  </sheetData>
  <mergeCells count="1">
    <mergeCell ref="A1:G1"/>
  </mergeCells>
  <phoneticPr fontId="0" type="noConversion"/>
  <printOptions horizontalCentered="1"/>
  <pageMargins left="0.5" right="0.5" top="0.5" bottom="0.5" header="0.25" footer="0.25"/>
  <pageSetup scale="88" firstPageNumber="74" orientation="portrait" useFirstPageNumber="1" r:id="rId1"/>
  <headerFooter scaleWithDoc="0" alignWithMargins="0">
    <oddHeader xml:space="preserve">&amp;C&amp;"Century Schoolbook,Bold"&amp;14Pacific Gas and Electric Company </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pageSetUpPr fitToPage="1"/>
  </sheetPr>
  <dimension ref="A1:G54"/>
  <sheetViews>
    <sheetView zoomScaleNormal="100" workbookViewId="0">
      <selection activeCell="B29" sqref="B29:D29"/>
    </sheetView>
  </sheetViews>
  <sheetFormatPr defaultColWidth="9.140625" defaultRowHeight="15"/>
  <cols>
    <col min="1" max="1" width="14.28515625" style="101" customWidth="1"/>
    <col min="2" max="2" width="18.28515625" style="417" customWidth="1"/>
    <col min="3" max="3" width="17.7109375" style="423" customWidth="1"/>
    <col min="4" max="4" width="19.28515625" style="101" customWidth="1"/>
    <col min="5" max="5" width="14.140625" style="101" customWidth="1"/>
    <col min="6" max="7" width="9.140625" style="101" customWidth="1"/>
    <col min="8" max="8" width="30.42578125" style="101" customWidth="1"/>
    <col min="9" max="16384" width="9.140625" style="101"/>
  </cols>
  <sheetData>
    <row r="1" spans="2:7" s="290" customFormat="1" ht="70.5" customHeight="1">
      <c r="B1" s="1220" t="s">
        <v>1007</v>
      </c>
      <c r="C1" s="1220"/>
      <c r="D1" s="1220"/>
      <c r="E1" s="118"/>
    </row>
    <row r="2" spans="2:7" ht="17.25">
      <c r="B2" s="418" t="s">
        <v>32</v>
      </c>
      <c r="C2" s="419" t="s">
        <v>1060</v>
      </c>
      <c r="D2" s="418" t="s">
        <v>33</v>
      </c>
    </row>
    <row r="3" spans="2:7">
      <c r="B3" s="420">
        <v>2014</v>
      </c>
      <c r="C3" s="421">
        <v>0.10318920279195791</v>
      </c>
      <c r="D3" s="422">
        <v>0.84898793033883357</v>
      </c>
      <c r="F3" s="115"/>
      <c r="G3" s="115"/>
    </row>
    <row r="4" spans="2:7">
      <c r="B4" s="420">
        <v>2015</v>
      </c>
      <c r="C4" s="421">
        <v>0.10628487887571665</v>
      </c>
      <c r="D4" s="421">
        <v>0.84898793033883357</v>
      </c>
      <c r="F4" s="115"/>
      <c r="G4" s="115"/>
    </row>
    <row r="5" spans="2:7">
      <c r="B5" s="420">
        <v>2016</v>
      </c>
      <c r="C5" s="421">
        <v>0.10947342524198815</v>
      </c>
      <c r="D5" s="421">
        <v>0.87445756824899856</v>
      </c>
      <c r="F5" s="115"/>
      <c r="G5" s="115"/>
    </row>
    <row r="6" spans="2:7">
      <c r="B6" s="420">
        <v>2017</v>
      </c>
      <c r="C6" s="421">
        <v>0.11275762799924779</v>
      </c>
      <c r="D6" s="421">
        <v>0.90069129529646852</v>
      </c>
      <c r="F6" s="115"/>
      <c r="G6" s="115"/>
    </row>
    <row r="7" spans="2:7">
      <c r="B7" s="420">
        <v>2018</v>
      </c>
      <c r="C7" s="421">
        <v>0.11614035683922523</v>
      </c>
      <c r="D7" s="421">
        <v>0.92771203415536263</v>
      </c>
      <c r="F7" s="115"/>
      <c r="G7" s="115"/>
    </row>
    <row r="8" spans="2:7">
      <c r="B8" s="420">
        <v>2019</v>
      </c>
      <c r="C8" s="421">
        <v>0.119624567544402</v>
      </c>
      <c r="D8" s="421">
        <v>0.95554339518002351</v>
      </c>
      <c r="F8" s="115"/>
      <c r="G8" s="115"/>
    </row>
    <row r="9" spans="2:7">
      <c r="B9" s="420">
        <v>2020</v>
      </c>
      <c r="C9" s="421">
        <v>0.12321330457073405</v>
      </c>
      <c r="D9" s="421">
        <v>0.98420969703542427</v>
      </c>
      <c r="F9" s="115"/>
      <c r="G9" s="115"/>
    </row>
    <row r="10" spans="2:7">
      <c r="B10" s="420">
        <v>2021</v>
      </c>
      <c r="C10" s="421">
        <v>0.12690970370785606</v>
      </c>
      <c r="D10" s="421">
        <v>1.0137359879464871</v>
      </c>
      <c r="F10" s="115"/>
      <c r="G10" s="115"/>
    </row>
    <row r="11" spans="2:7">
      <c r="B11" s="420">
        <v>2022</v>
      </c>
      <c r="C11" s="421">
        <v>0.13071699481909174</v>
      </c>
      <c r="D11" s="421">
        <v>1.0441480675848818</v>
      </c>
      <c r="F11" s="115"/>
      <c r="G11" s="115"/>
    </row>
    <row r="12" spans="2:7">
      <c r="B12" s="420">
        <v>2023</v>
      </c>
      <c r="C12" s="421">
        <v>0.1346385046636645</v>
      </c>
      <c r="D12" s="421">
        <v>1.0754725096124282</v>
      </c>
      <c r="F12" s="115"/>
      <c r="G12" s="115"/>
    </row>
    <row r="13" spans="2:7">
      <c r="B13" s="420">
        <v>2024</v>
      </c>
      <c r="C13" s="421">
        <v>0.13867765980357444</v>
      </c>
      <c r="D13" s="421">
        <v>1.107736684900801</v>
      </c>
      <c r="F13" s="115"/>
      <c r="G13" s="115"/>
    </row>
    <row r="14" spans="2:7">
      <c r="B14" s="420">
        <v>2025</v>
      </c>
      <c r="C14" s="421">
        <v>0.14283798959768168</v>
      </c>
      <c r="D14" s="421">
        <v>1.140968785447825</v>
      </c>
      <c r="F14" s="115"/>
      <c r="G14" s="115"/>
    </row>
    <row r="15" spans="2:7">
      <c r="B15" s="420">
        <v>2026</v>
      </c>
      <c r="C15" s="421">
        <v>0.14712312928561214</v>
      </c>
      <c r="D15" s="421">
        <v>1.1751978490112598</v>
      </c>
      <c r="F15" s="115"/>
      <c r="G15" s="115"/>
    </row>
    <row r="16" spans="2:7">
      <c r="B16" s="420">
        <v>2027</v>
      </c>
      <c r="C16" s="421">
        <v>0.15153682316418052</v>
      </c>
      <c r="D16" s="421">
        <v>1.2104537844815977</v>
      </c>
      <c r="F16" s="115"/>
      <c r="G16" s="115"/>
    </row>
    <row r="17" spans="1:7">
      <c r="B17" s="420">
        <v>2028</v>
      </c>
      <c r="C17" s="421">
        <v>0.15608292785910594</v>
      </c>
      <c r="D17" s="421">
        <v>1.2467673980160456</v>
      </c>
      <c r="F17" s="115"/>
      <c r="G17" s="115"/>
    </row>
    <row r="18" spans="1:7">
      <c r="B18" s="420">
        <v>2029</v>
      </c>
      <c r="C18" s="421">
        <v>0.16076541569487912</v>
      </c>
      <c r="D18" s="421">
        <v>1.2841704199565271</v>
      </c>
      <c r="F18" s="115"/>
      <c r="G18" s="115"/>
    </row>
    <row r="19" spans="1:7">
      <c r="B19" s="420">
        <v>2030</v>
      </c>
      <c r="C19" s="421">
        <v>0.1655883781657255</v>
      </c>
      <c r="D19" s="421">
        <v>1.322695532555223</v>
      </c>
      <c r="F19" s="115"/>
      <c r="G19" s="115"/>
    </row>
    <row r="20" spans="1:7">
      <c r="B20" s="420">
        <v>2031</v>
      </c>
      <c r="C20" s="421">
        <v>0.17055602951069726</v>
      </c>
      <c r="D20" s="421">
        <v>1.3623763985318798</v>
      </c>
      <c r="F20" s="115"/>
      <c r="G20" s="115"/>
    </row>
    <row r="21" spans="1:7">
      <c r="B21" s="420">
        <v>2032</v>
      </c>
      <c r="C21" s="421">
        <v>0.17567271039601817</v>
      </c>
      <c r="D21" s="421">
        <v>1.4032476904878362</v>
      </c>
      <c r="F21" s="115"/>
      <c r="G21" s="115"/>
    </row>
    <row r="22" spans="1:7">
      <c r="B22" s="420">
        <v>2033</v>
      </c>
      <c r="C22" s="421">
        <v>0.18094289170789873</v>
      </c>
      <c r="D22" s="421">
        <v>1.4453451212024713</v>
      </c>
      <c r="F22" s="115"/>
      <c r="G22" s="115"/>
    </row>
    <row r="23" spans="1:7">
      <c r="B23" s="420">
        <v>2034</v>
      </c>
      <c r="C23" s="421">
        <v>0.1863711784591357</v>
      </c>
      <c r="D23" s="421">
        <v>1.4887054748385455</v>
      </c>
      <c r="F23" s="115"/>
      <c r="G23" s="115"/>
    </row>
    <row r="24" spans="1:7">
      <c r="B24" s="420">
        <v>2035</v>
      </c>
      <c r="C24" s="421">
        <v>0.19196231381290976</v>
      </c>
      <c r="D24" s="421">
        <v>1.533366639083702</v>
      </c>
      <c r="F24" s="115"/>
      <c r="G24" s="115"/>
    </row>
    <row r="25" spans="1:7">
      <c r="B25" s="420">
        <v>2036</v>
      </c>
      <c r="C25" s="421">
        <v>0.19772118322729706</v>
      </c>
      <c r="D25" s="421">
        <v>1.579367638256213</v>
      </c>
      <c r="F25" s="115"/>
      <c r="G25" s="115"/>
    </row>
    <row r="26" spans="1:7">
      <c r="B26" s="420">
        <v>2037</v>
      </c>
      <c r="C26" s="421">
        <v>0.20365281872411597</v>
      </c>
      <c r="D26" s="421">
        <v>1.6267486674038993</v>
      </c>
      <c r="F26" s="115"/>
      <c r="G26" s="115"/>
    </row>
    <row r="27" spans="1:7">
      <c r="B27" s="420">
        <v>2038</v>
      </c>
      <c r="C27" s="421">
        <v>0.20976240328583945</v>
      </c>
      <c r="D27" s="421">
        <v>1.6755511274260164</v>
      </c>
      <c r="F27" s="115"/>
      <c r="G27" s="115"/>
    </row>
    <row r="29" spans="1:7" ht="29.25" customHeight="1">
      <c r="A29" s="110"/>
      <c r="B29" s="1221" t="s">
        <v>1061</v>
      </c>
      <c r="C29" s="1221"/>
      <c r="D29" s="1221"/>
    </row>
    <row r="30" spans="1:7">
      <c r="B30" s="110"/>
      <c r="C30" s="110"/>
      <c r="D30" s="110"/>
    </row>
    <row r="31" spans="1:7">
      <c r="B31" s="110"/>
      <c r="C31" s="110"/>
      <c r="D31" s="110"/>
    </row>
    <row r="32" spans="1:7">
      <c r="B32" s="110"/>
      <c r="C32" s="110"/>
      <c r="D32" s="110"/>
    </row>
    <row r="33" spans="2:4">
      <c r="B33" s="110"/>
      <c r="C33" s="110"/>
      <c r="D33" s="110"/>
    </row>
    <row r="34" spans="2:4">
      <c r="B34" s="110"/>
      <c r="C34" s="110"/>
      <c r="D34" s="110"/>
    </row>
    <row r="35" spans="2:4">
      <c r="B35" s="110"/>
      <c r="C35" s="110"/>
      <c r="D35" s="110"/>
    </row>
    <row r="36" spans="2:4">
      <c r="B36" s="110"/>
      <c r="C36" s="110"/>
      <c r="D36" s="110"/>
    </row>
    <row r="37" spans="2:4">
      <c r="B37" s="110"/>
      <c r="C37" s="110"/>
      <c r="D37" s="110"/>
    </row>
    <row r="38" spans="2:4">
      <c r="B38" s="110"/>
      <c r="C38" s="110"/>
      <c r="D38" s="110"/>
    </row>
    <row r="39" spans="2:4">
      <c r="D39" s="424"/>
    </row>
    <row r="40" spans="2:4">
      <c r="D40" s="424"/>
    </row>
    <row r="41" spans="2:4">
      <c r="D41" s="424"/>
    </row>
    <row r="42" spans="2:4">
      <c r="D42" s="424"/>
    </row>
    <row r="43" spans="2:4">
      <c r="D43" s="424"/>
    </row>
    <row r="44" spans="2:4">
      <c r="D44" s="424"/>
    </row>
    <row r="45" spans="2:4">
      <c r="D45" s="424"/>
    </row>
    <row r="46" spans="2:4">
      <c r="D46" s="424"/>
    </row>
    <row r="47" spans="2:4">
      <c r="D47" s="424"/>
    </row>
    <row r="48" spans="2:4">
      <c r="D48" s="424"/>
    </row>
    <row r="49" spans="4:4">
      <c r="D49" s="424"/>
    </row>
    <row r="50" spans="4:4">
      <c r="D50" s="424"/>
    </row>
    <row r="51" spans="4:4">
      <c r="D51" s="424"/>
    </row>
    <row r="52" spans="4:4">
      <c r="D52" s="424"/>
    </row>
    <row r="53" spans="4:4">
      <c r="D53" s="424"/>
    </row>
    <row r="54" spans="4:4">
      <c r="D54" s="424"/>
    </row>
  </sheetData>
  <mergeCells count="2">
    <mergeCell ref="B1:D1"/>
    <mergeCell ref="B29:D29"/>
  </mergeCells>
  <phoneticPr fontId="0" type="noConversion"/>
  <printOptions horizontalCentered="1"/>
  <pageMargins left="0" right="0" top="1" bottom="1" header="0.5" footer="0.5"/>
  <pageSetup firstPageNumber="75" orientation="portrait" useFirstPageNumber="1" r:id="rId1"/>
  <headerFooter scaleWithDoc="0" alignWithMargins="0">
    <oddHeader>&amp;C&amp;"Century Schoolbook,Bold"&amp;14Pacific Gas and Electric Company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F6"/>
  <sheetViews>
    <sheetView zoomScaleNormal="100" workbookViewId="0">
      <selection activeCell="A2" sqref="A2"/>
    </sheetView>
  </sheetViews>
  <sheetFormatPr defaultColWidth="15.42578125" defaultRowHeight="15"/>
  <cols>
    <col min="1" max="1" width="17" style="101" customWidth="1"/>
    <col min="2" max="2" width="17.7109375" style="101" customWidth="1"/>
    <col min="3" max="3" width="17.5703125" style="101" customWidth="1"/>
    <col min="4" max="4" width="16.28515625" style="101" customWidth="1"/>
    <col min="5" max="5" width="13.7109375" style="101" customWidth="1"/>
    <col min="6" max="6" width="15.42578125" style="101" customWidth="1"/>
    <col min="7" max="7" width="30.42578125" style="101" customWidth="1"/>
    <col min="8" max="16384" width="15.42578125" style="101"/>
  </cols>
  <sheetData>
    <row r="1" spans="1:6" s="290" customFormat="1" ht="82.5" customHeight="1">
      <c r="A1" s="1222" t="s">
        <v>1008</v>
      </c>
      <c r="B1" s="1222"/>
      <c r="C1" s="1222"/>
      <c r="D1" s="1222"/>
      <c r="E1" s="1222"/>
      <c r="F1" s="110"/>
    </row>
    <row r="2" spans="1:6" ht="42" customHeight="1">
      <c r="A2" s="425" t="s">
        <v>35</v>
      </c>
      <c r="B2" s="425" t="s">
        <v>36</v>
      </c>
      <c r="C2" s="425" t="s">
        <v>37</v>
      </c>
      <c r="D2" s="425" t="s">
        <v>867</v>
      </c>
      <c r="E2" s="425" t="s">
        <v>38</v>
      </c>
      <c r="F2" s="110"/>
    </row>
    <row r="3" spans="1:6">
      <c r="A3" s="426">
        <v>2011</v>
      </c>
      <c r="B3" s="427">
        <v>145900978</v>
      </c>
      <c r="C3" s="428">
        <v>58889388.224732578</v>
      </c>
      <c r="D3" s="429">
        <v>0.40362572637952143</v>
      </c>
      <c r="E3" s="430">
        <v>459.81829004796231</v>
      </c>
      <c r="F3" s="110"/>
    </row>
    <row r="4" spans="1:6">
      <c r="A4" s="426">
        <v>2012</v>
      </c>
      <c r="B4" s="427">
        <v>131145519.2</v>
      </c>
      <c r="C4" s="428">
        <v>44191559.933819361</v>
      </c>
      <c r="D4" s="429">
        <v>0.33696583919444623</v>
      </c>
      <c r="E4" s="430">
        <v>383.51074758801485</v>
      </c>
      <c r="F4" s="110"/>
    </row>
    <row r="5" spans="1:6">
      <c r="A5" s="426">
        <v>2013</v>
      </c>
      <c r="B5" s="427">
        <v>142181388.73999998</v>
      </c>
      <c r="C5" s="428">
        <v>54007801.268147647</v>
      </c>
      <c r="D5" s="429">
        <v>0.37985141196580252</v>
      </c>
      <c r="E5" s="430">
        <v>437.07655235378377</v>
      </c>
      <c r="F5" s="110"/>
    </row>
    <row r="6" spans="1:6">
      <c r="A6" s="426">
        <v>2014</v>
      </c>
      <c r="B6" s="427">
        <v>145940448.81999999</v>
      </c>
      <c r="C6" s="428">
        <v>53008314.211568713</v>
      </c>
      <c r="D6" s="429">
        <v>0.36321879670897889</v>
      </c>
      <c r="E6" s="430">
        <v>429.08161966317289</v>
      </c>
      <c r="F6" s="110"/>
    </row>
  </sheetData>
  <mergeCells count="1">
    <mergeCell ref="A1:E1"/>
  </mergeCells>
  <phoneticPr fontId="0" type="noConversion"/>
  <printOptions horizontalCentered="1"/>
  <pageMargins left="0.5" right="0.5" top="1" bottom="1" header="0.5" footer="0.5"/>
  <pageSetup scale="89" firstPageNumber="76" orientation="portrait" useFirstPageNumber="1" r:id="rId1"/>
  <headerFooter scaleWithDoc="0" alignWithMargins="0">
    <oddHeader>&amp;C&amp;"Century Schoolbook,Bold"&amp;14Pacific Gas and Electric Company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43"/>
  <sheetViews>
    <sheetView topLeftCell="O1" zoomScale="73" zoomScaleNormal="73" zoomScaleSheetLayoutView="77" zoomScalePageLayoutView="60" workbookViewId="0">
      <selection activeCell="I42" sqref="I42"/>
    </sheetView>
  </sheetViews>
  <sheetFormatPr defaultColWidth="31.5703125" defaultRowHeight="15"/>
  <cols>
    <col min="1" max="1" width="15.7109375" style="101" customWidth="1"/>
    <col min="2" max="2" width="21.85546875" style="101" customWidth="1"/>
    <col min="3" max="3" width="18.42578125" style="101" customWidth="1"/>
    <col min="4" max="4" width="16.85546875" style="101" customWidth="1"/>
    <col min="5" max="5" width="16.28515625" style="101" customWidth="1"/>
    <col min="6" max="7" width="15.85546875" style="101" bestFit="1" customWidth="1"/>
    <col min="8" max="8" width="16" style="101" bestFit="1" customWidth="1"/>
    <col min="9" max="9" width="15.5703125" style="101" bestFit="1" customWidth="1"/>
    <col min="10" max="10" width="14.28515625" style="101" bestFit="1" customWidth="1"/>
    <col min="11" max="11" width="15.140625" style="101" bestFit="1" customWidth="1"/>
    <col min="12" max="12" width="13.140625" style="101" customWidth="1"/>
    <col min="13" max="13" width="12.140625" style="101" customWidth="1"/>
    <col min="14" max="14" width="13.42578125" style="101" customWidth="1"/>
    <col min="15" max="15" width="11.7109375" style="101" customWidth="1"/>
    <col min="16" max="16" width="12.140625" style="101" customWidth="1"/>
    <col min="17" max="17" width="12.5703125" style="101" customWidth="1"/>
    <col min="18" max="18" width="11.28515625" style="101" customWidth="1"/>
    <col min="19" max="19" width="10.85546875" style="101" customWidth="1"/>
    <col min="20" max="20" width="10.5703125" style="101" customWidth="1"/>
    <col min="21" max="21" width="11.7109375" style="101" customWidth="1"/>
    <col min="22" max="22" width="10.85546875" style="101" customWidth="1"/>
    <col min="23" max="23" width="28" style="101" customWidth="1"/>
    <col min="24" max="24" width="16.85546875" style="101" customWidth="1"/>
    <col min="25" max="25" width="23.85546875" style="101" customWidth="1"/>
    <col min="26" max="26" width="17.85546875" style="101" customWidth="1"/>
    <col min="27" max="27" width="12" style="101" customWidth="1"/>
    <col min="28" max="16384" width="31.5703125" style="101"/>
  </cols>
  <sheetData>
    <row r="1" spans="1:27" s="176" customFormat="1">
      <c r="B1" s="1230" t="s">
        <v>929</v>
      </c>
      <c r="C1" s="1230"/>
      <c r="D1" s="1230"/>
      <c r="E1" s="1230"/>
      <c r="F1" s="1230"/>
      <c r="G1" s="1230"/>
      <c r="H1" s="1230"/>
      <c r="I1" s="1230"/>
      <c r="J1" s="1230"/>
      <c r="K1" s="1230"/>
      <c r="L1" s="1230"/>
      <c r="M1" s="1230"/>
      <c r="N1" s="1230"/>
      <c r="O1" s="1230"/>
      <c r="P1" s="1230"/>
      <c r="Q1" s="1230"/>
      <c r="R1" s="1230"/>
      <c r="S1" s="1230"/>
      <c r="T1" s="1230"/>
      <c r="U1" s="1230"/>
      <c r="V1" s="1230"/>
      <c r="W1" s="1230"/>
      <c r="X1" s="1230"/>
      <c r="Y1" s="1230"/>
      <c r="Z1" s="1230"/>
      <c r="AA1" s="455"/>
    </row>
    <row r="2" spans="1:27" s="176" customFormat="1">
      <c r="B2" s="1230" t="s">
        <v>400</v>
      </c>
      <c r="C2" s="1230"/>
      <c r="D2" s="1230"/>
      <c r="E2" s="1230"/>
      <c r="F2" s="1230"/>
      <c r="G2" s="1230"/>
      <c r="H2" s="1230"/>
      <c r="I2" s="1230"/>
      <c r="J2" s="1230"/>
      <c r="K2" s="1230"/>
      <c r="L2" s="1230"/>
      <c r="M2" s="1230"/>
      <c r="N2" s="1230"/>
      <c r="O2" s="1230"/>
      <c r="P2" s="1230"/>
      <c r="Q2" s="1230"/>
      <c r="R2" s="1230"/>
      <c r="S2" s="1230"/>
      <c r="T2" s="1230"/>
      <c r="U2" s="1230"/>
      <c r="V2" s="1230"/>
      <c r="W2" s="1230"/>
      <c r="X2" s="1230"/>
      <c r="Y2" s="1230"/>
      <c r="Z2" s="1230"/>
      <c r="AA2" s="456"/>
    </row>
    <row r="3" spans="1:27" s="176" customFormat="1">
      <c r="B3" s="1230" t="s">
        <v>827</v>
      </c>
      <c r="C3" s="1230"/>
      <c r="D3" s="1230"/>
      <c r="E3" s="1230"/>
      <c r="F3" s="1230"/>
      <c r="G3" s="1230"/>
      <c r="H3" s="1230"/>
      <c r="I3" s="1230"/>
      <c r="J3" s="1230"/>
      <c r="K3" s="1230"/>
      <c r="L3" s="1230"/>
      <c r="M3" s="1230"/>
      <c r="N3" s="1230"/>
      <c r="O3" s="1230"/>
      <c r="P3" s="1230"/>
      <c r="Q3" s="1230"/>
      <c r="R3" s="1230"/>
      <c r="S3" s="1230"/>
      <c r="T3" s="1230"/>
      <c r="U3" s="1230"/>
      <c r="V3" s="1230"/>
      <c r="W3" s="1230"/>
      <c r="X3" s="1230"/>
      <c r="Y3" s="1230"/>
      <c r="Z3" s="1230"/>
      <c r="AA3" s="456"/>
    </row>
    <row r="4" spans="1:27" s="176" customFormat="1">
      <c r="B4" s="1230"/>
      <c r="C4" s="1230"/>
      <c r="D4" s="1230"/>
      <c r="E4" s="1230"/>
      <c r="F4" s="1230"/>
      <c r="G4" s="1230"/>
      <c r="H4" s="1230"/>
      <c r="I4" s="1230"/>
      <c r="J4" s="1230"/>
      <c r="K4" s="1230"/>
      <c r="L4" s="1230"/>
      <c r="M4" s="1230"/>
      <c r="N4" s="1230"/>
      <c r="O4" s="1230"/>
      <c r="P4" s="1230"/>
      <c r="Q4" s="1230"/>
      <c r="R4" s="1230"/>
      <c r="S4" s="1230"/>
      <c r="T4" s="1230"/>
      <c r="U4" s="1230"/>
      <c r="V4" s="1230"/>
      <c r="W4" s="1230"/>
      <c r="X4" s="1230"/>
      <c r="Y4" s="1230"/>
      <c r="Z4" s="1230"/>
      <c r="AA4" s="456"/>
    </row>
    <row r="5" spans="1:27" s="176" customFormat="1" ht="15.75" thickBot="1">
      <c r="B5" s="456"/>
      <c r="C5" s="456"/>
      <c r="D5" s="456"/>
      <c r="E5" s="456"/>
      <c r="F5" s="456"/>
      <c r="G5" s="456"/>
      <c r="H5" s="456"/>
      <c r="I5" s="456"/>
      <c r="J5" s="456"/>
      <c r="K5" s="456"/>
      <c r="L5" s="1223" t="s">
        <v>261</v>
      </c>
      <c r="M5" s="1223"/>
      <c r="N5" s="1223"/>
      <c r="O5" s="1223"/>
      <c r="P5" s="1223"/>
      <c r="Q5" s="1223"/>
      <c r="R5" s="1223"/>
      <c r="S5" s="1223"/>
      <c r="T5" s="1223"/>
      <c r="U5" s="456"/>
      <c r="V5" s="456"/>
      <c r="W5" s="456"/>
      <c r="X5" s="456"/>
      <c r="Y5" s="456"/>
      <c r="Z5" s="456"/>
      <c r="AA5" s="456"/>
    </row>
    <row r="6" spans="1:27" ht="15.75" thickBot="1">
      <c r="A6" s="176"/>
      <c r="B6" s="457"/>
      <c r="C6" s="1231" t="s">
        <v>208</v>
      </c>
      <c r="D6" s="1232"/>
      <c r="E6" s="1233"/>
      <c r="F6" s="1231" t="s">
        <v>247</v>
      </c>
      <c r="G6" s="1232"/>
      <c r="H6" s="1233"/>
      <c r="I6" s="1231" t="s">
        <v>248</v>
      </c>
      <c r="J6" s="1232"/>
      <c r="K6" s="1233"/>
      <c r="L6" s="1223" t="s">
        <v>263</v>
      </c>
      <c r="M6" s="1223"/>
      <c r="N6" s="1223"/>
      <c r="O6" s="1223" t="s">
        <v>931</v>
      </c>
      <c r="P6" s="1223"/>
      <c r="Q6" s="1223"/>
      <c r="R6" s="1223" t="s">
        <v>262</v>
      </c>
      <c r="S6" s="1223"/>
      <c r="T6" s="1223"/>
      <c r="U6" s="457"/>
      <c r="V6" s="457"/>
      <c r="W6" s="457"/>
      <c r="X6" s="457"/>
      <c r="Y6" s="457"/>
      <c r="Z6" s="457"/>
      <c r="AA6" s="456"/>
    </row>
    <row r="7" spans="1:27" s="290" customFormat="1" ht="73.150000000000006" customHeight="1" thickBot="1">
      <c r="A7" s="458" t="s">
        <v>293</v>
      </c>
      <c r="B7" s="458" t="s">
        <v>930</v>
      </c>
      <c r="C7" s="459" t="s">
        <v>15</v>
      </c>
      <c r="D7" s="287" t="s">
        <v>125</v>
      </c>
      <c r="E7" s="460" t="s">
        <v>202</v>
      </c>
      <c r="F7" s="459" t="s">
        <v>15</v>
      </c>
      <c r="G7" s="287" t="s">
        <v>125</v>
      </c>
      <c r="H7" s="460" t="s">
        <v>252</v>
      </c>
      <c r="I7" s="1224" t="s">
        <v>294</v>
      </c>
      <c r="J7" s="1225"/>
      <c r="K7" s="1226"/>
      <c r="L7" s="1227" t="s">
        <v>249</v>
      </c>
      <c r="M7" s="1228"/>
      <c r="N7" s="1229"/>
      <c r="O7" s="1227" t="s">
        <v>250</v>
      </c>
      <c r="P7" s="1228"/>
      <c r="Q7" s="1229"/>
      <c r="R7" s="1227" t="s">
        <v>251</v>
      </c>
      <c r="S7" s="1228"/>
      <c r="T7" s="1229"/>
      <c r="U7" s="461" t="s">
        <v>1078</v>
      </c>
      <c r="V7" s="462" t="s">
        <v>868</v>
      </c>
      <c r="W7" s="462" t="s">
        <v>253</v>
      </c>
      <c r="X7" s="462" t="s">
        <v>84</v>
      </c>
      <c r="Y7" s="462" t="s">
        <v>254</v>
      </c>
      <c r="Z7" s="463" t="s">
        <v>255</v>
      </c>
    </row>
    <row r="8" spans="1:27">
      <c r="A8" s="464"/>
      <c r="B8" s="464"/>
      <c r="C8" s="465"/>
      <c r="D8" s="466"/>
      <c r="E8" s="467"/>
      <c r="F8" s="468"/>
      <c r="G8" s="469"/>
      <c r="H8" s="470"/>
      <c r="I8" s="464" t="s">
        <v>15</v>
      </c>
      <c r="J8" s="471" t="s">
        <v>125</v>
      </c>
      <c r="K8" s="464" t="s">
        <v>203</v>
      </c>
      <c r="L8" s="465" t="s">
        <v>15</v>
      </c>
      <c r="M8" s="466" t="s">
        <v>125</v>
      </c>
      <c r="N8" s="467" t="s">
        <v>62</v>
      </c>
      <c r="O8" s="472" t="s">
        <v>15</v>
      </c>
      <c r="P8" s="466" t="s">
        <v>125</v>
      </c>
      <c r="Q8" s="467" t="s">
        <v>62</v>
      </c>
      <c r="R8" s="472" t="s">
        <v>15</v>
      </c>
      <c r="S8" s="466" t="s">
        <v>125</v>
      </c>
      <c r="T8" s="467" t="s">
        <v>62</v>
      </c>
      <c r="U8" s="473"/>
      <c r="V8" s="474"/>
      <c r="W8" s="474"/>
      <c r="X8" s="474"/>
      <c r="Y8" s="475"/>
      <c r="Z8" s="476"/>
    </row>
    <row r="9" spans="1:27">
      <c r="A9" s="477"/>
      <c r="B9" s="477"/>
      <c r="C9" s="478"/>
      <c r="D9" s="479"/>
      <c r="E9" s="480"/>
      <c r="F9" s="481"/>
      <c r="G9" s="482"/>
      <c r="H9" s="482"/>
      <c r="I9" s="479"/>
      <c r="J9" s="479"/>
      <c r="K9" s="479"/>
      <c r="L9" s="482"/>
      <c r="M9" s="482"/>
      <c r="N9" s="482"/>
      <c r="O9" s="481"/>
      <c r="P9" s="482"/>
      <c r="Q9" s="483"/>
      <c r="R9" s="482"/>
      <c r="S9" s="482"/>
      <c r="T9" s="482"/>
      <c r="U9" s="473"/>
      <c r="V9" s="474"/>
      <c r="W9" s="474"/>
      <c r="X9" s="474"/>
      <c r="Y9" s="475"/>
      <c r="Z9" s="476"/>
    </row>
    <row r="10" spans="1:27">
      <c r="A10" s="446"/>
      <c r="B10" s="484" t="s">
        <v>113</v>
      </c>
      <c r="C10" s="485"/>
      <c r="D10" s="356"/>
      <c r="E10" s="486"/>
      <c r="F10" s="485"/>
      <c r="G10" s="356"/>
      <c r="H10" s="487"/>
      <c r="I10" s="356"/>
      <c r="J10" s="356"/>
      <c r="K10" s="356"/>
      <c r="L10" s="488"/>
      <c r="M10" s="356"/>
      <c r="N10" s="486"/>
      <c r="O10" s="485"/>
      <c r="P10" s="356"/>
      <c r="Q10" s="486"/>
      <c r="R10" s="485"/>
      <c r="S10" s="356"/>
      <c r="T10" s="486"/>
      <c r="U10" s="489"/>
      <c r="V10" s="490"/>
      <c r="W10" s="490"/>
      <c r="X10" s="490"/>
      <c r="Y10" s="491"/>
      <c r="Z10" s="492"/>
    </row>
    <row r="11" spans="1:27">
      <c r="A11" s="446"/>
      <c r="B11" s="493" t="s">
        <v>16</v>
      </c>
      <c r="C11" s="170"/>
      <c r="D11" s="343"/>
      <c r="E11" s="486"/>
      <c r="F11" s="494"/>
      <c r="G11" s="495"/>
      <c r="H11" s="495"/>
      <c r="I11" s="356"/>
      <c r="J11" s="356"/>
      <c r="K11" s="356"/>
      <c r="L11" s="495"/>
      <c r="M11" s="495"/>
      <c r="N11" s="495"/>
      <c r="O11" s="494"/>
      <c r="P11" s="495"/>
      <c r="Q11" s="496"/>
      <c r="R11" s="495"/>
      <c r="S11" s="495"/>
      <c r="T11" s="496"/>
      <c r="U11" s="497"/>
      <c r="V11" s="446"/>
      <c r="W11" s="446"/>
      <c r="X11" s="446"/>
      <c r="Y11" s="446"/>
      <c r="Z11" s="498"/>
    </row>
    <row r="12" spans="1:27" s="504" customFormat="1" ht="60">
      <c r="A12" s="499">
        <v>41974</v>
      </c>
      <c r="B12" s="500" t="s">
        <v>1142</v>
      </c>
      <c r="C12" s="485">
        <v>34907104.530000001</v>
      </c>
      <c r="D12" s="356">
        <v>2627416.4700000002</v>
      </c>
      <c r="E12" s="486">
        <f>SUM(C12:D12)</f>
        <v>37534521</v>
      </c>
      <c r="F12" s="485">
        <v>19120852.390000001</v>
      </c>
      <c r="G12" s="356">
        <v>711143.98</v>
      </c>
      <c r="H12" s="486">
        <f t="shared" ref="H12:H21" si="0">SUM(F12:G12)</f>
        <v>19831996.370000001</v>
      </c>
      <c r="I12" s="485">
        <f t="shared" ref="I12:J21" si="1">C12-F12</f>
        <v>15786252.140000001</v>
      </c>
      <c r="J12" s="356">
        <f t="shared" si="1"/>
        <v>1916272.4900000002</v>
      </c>
      <c r="K12" s="486">
        <f>SUM(I12:J12)</f>
        <v>17702524.630000003</v>
      </c>
      <c r="L12" s="485">
        <v>-5088533</v>
      </c>
      <c r="M12" s="356">
        <v>-1419615</v>
      </c>
      <c r="N12" s="486">
        <f>SUM(L12:M12)</f>
        <v>-6508148</v>
      </c>
      <c r="O12" s="485"/>
      <c r="P12" s="356"/>
      <c r="Q12" s="486"/>
      <c r="R12" s="485"/>
      <c r="S12" s="356"/>
      <c r="T12" s="486"/>
      <c r="U12" s="501">
        <v>6508148</v>
      </c>
      <c r="V12" s="502">
        <f>U12/E33</f>
        <v>3.9727486171052019E-2</v>
      </c>
      <c r="W12" s="503" t="s">
        <v>710</v>
      </c>
      <c r="X12" s="503" t="s">
        <v>934</v>
      </c>
      <c r="Y12" s="503" t="s">
        <v>935</v>
      </c>
      <c r="Z12" s="503" t="s">
        <v>713</v>
      </c>
    </row>
    <row r="13" spans="1:27" s="504" customFormat="1" ht="45">
      <c r="A13" s="499">
        <v>41974</v>
      </c>
      <c r="B13" s="500" t="s">
        <v>325</v>
      </c>
      <c r="C13" s="485">
        <v>924532.12</v>
      </c>
      <c r="D13" s="356">
        <f>12607313.81-2849505</f>
        <v>9757808.8100000005</v>
      </c>
      <c r="E13" s="486">
        <f>SUM(C13:D13)</f>
        <v>10682340.93</v>
      </c>
      <c r="F13" s="485">
        <v>840776.25</v>
      </c>
      <c r="G13" s="356">
        <v>11703860.199999999</v>
      </c>
      <c r="H13" s="486">
        <f t="shared" si="0"/>
        <v>12544636.449999999</v>
      </c>
      <c r="I13" s="485">
        <f t="shared" si="1"/>
        <v>83755.87</v>
      </c>
      <c r="J13" s="356">
        <f t="shared" si="1"/>
        <v>-1946051.3899999987</v>
      </c>
      <c r="K13" s="486">
        <f>SUM(I13:J13)</f>
        <v>-1862295.5199999986</v>
      </c>
      <c r="L13" s="485"/>
      <c r="M13" s="356"/>
      <c r="N13" s="486"/>
      <c r="O13" s="485">
        <v>0</v>
      </c>
      <c r="P13" s="356">
        <v>1946051.3899999987</v>
      </c>
      <c r="Q13" s="486">
        <f>SUM(O13:P13)</f>
        <v>1946051.3899999987</v>
      </c>
      <c r="R13" s="485"/>
      <c r="S13" s="356"/>
      <c r="T13" s="486"/>
      <c r="U13" s="488"/>
      <c r="V13" s="505"/>
      <c r="W13" s="437" t="s">
        <v>932</v>
      </c>
      <c r="X13" s="437" t="s">
        <v>933</v>
      </c>
      <c r="Y13" s="503" t="s">
        <v>939</v>
      </c>
      <c r="Z13" s="437" t="s">
        <v>714</v>
      </c>
    </row>
    <row r="14" spans="1:27" s="504" customFormat="1" ht="45">
      <c r="A14" s="499"/>
      <c r="B14" s="500" t="s">
        <v>319</v>
      </c>
      <c r="C14" s="485">
        <v>7457463</v>
      </c>
      <c r="D14" s="356">
        <v>41793262.5</v>
      </c>
      <c r="E14" s="486">
        <f t="shared" ref="E14" si="2">SUM(C14:D14)</f>
        <v>49250725.5</v>
      </c>
      <c r="F14" s="485">
        <v>7052592.415</v>
      </c>
      <c r="G14" s="356">
        <v>39964690.334999993</v>
      </c>
      <c r="H14" s="486">
        <f t="shared" si="0"/>
        <v>47017282.749999993</v>
      </c>
      <c r="I14" s="485">
        <f t="shared" si="1"/>
        <v>404870.58499999996</v>
      </c>
      <c r="J14" s="356">
        <f t="shared" si="1"/>
        <v>1828572.1650000066</v>
      </c>
      <c r="K14" s="486">
        <f>SUM(I14:J14)</f>
        <v>2233442.7500000065</v>
      </c>
      <c r="L14" s="485"/>
      <c r="M14" s="356"/>
      <c r="N14" s="486"/>
      <c r="O14" s="485"/>
      <c r="P14" s="356"/>
      <c r="Q14" s="486"/>
      <c r="R14" s="485"/>
      <c r="S14" s="356"/>
      <c r="T14" s="486"/>
      <c r="U14" s="488"/>
      <c r="V14" s="505"/>
      <c r="W14" s="437" t="s">
        <v>709</v>
      </c>
      <c r="X14" s="437" t="s">
        <v>709</v>
      </c>
      <c r="Y14" s="437" t="s">
        <v>937</v>
      </c>
      <c r="Z14" s="437" t="s">
        <v>713</v>
      </c>
    </row>
    <row r="15" spans="1:27" s="504" customFormat="1" ht="45">
      <c r="A15" s="499">
        <v>41974</v>
      </c>
      <c r="B15" s="500" t="s">
        <v>311</v>
      </c>
      <c r="C15" s="485">
        <v>2685301</v>
      </c>
      <c r="D15" s="356">
        <v>2661646.41</v>
      </c>
      <c r="E15" s="486">
        <f t="shared" ref="E15:E22" si="3">SUM(C15:D15)</f>
        <v>5346947.41</v>
      </c>
      <c r="F15" s="485">
        <v>7773833.8150000004</v>
      </c>
      <c r="G15" s="356">
        <v>4984714.915</v>
      </c>
      <c r="H15" s="486">
        <f t="shared" si="0"/>
        <v>12758548.73</v>
      </c>
      <c r="I15" s="485">
        <f t="shared" si="1"/>
        <v>-5088532.8150000004</v>
      </c>
      <c r="J15" s="356">
        <f t="shared" si="1"/>
        <v>-2323068.5049999999</v>
      </c>
      <c r="K15" s="486">
        <f t="shared" ref="K15:K21" si="4">SUM(I15:J15)</f>
        <v>-7411601.3200000003</v>
      </c>
      <c r="L15" s="485">
        <v>5088533</v>
      </c>
      <c r="M15" s="356">
        <f>1419615</f>
        <v>1419615</v>
      </c>
      <c r="N15" s="486">
        <f>SUM(L15:M15)</f>
        <v>6508148</v>
      </c>
      <c r="O15" s="485">
        <v>0</v>
      </c>
      <c r="P15" s="356">
        <v>903453.61000000127</v>
      </c>
      <c r="Q15" s="486">
        <f>SUM(O15:P15)</f>
        <v>903453.61000000127</v>
      </c>
      <c r="R15" s="485"/>
      <c r="S15" s="356"/>
      <c r="T15" s="486"/>
      <c r="U15" s="488"/>
      <c r="V15" s="506"/>
      <c r="W15" s="437" t="s">
        <v>711</v>
      </c>
      <c r="X15" s="437" t="s">
        <v>936</v>
      </c>
      <c r="Y15" s="437" t="s">
        <v>938</v>
      </c>
      <c r="Z15" s="437" t="s">
        <v>715</v>
      </c>
    </row>
    <row r="16" spans="1:27" s="504" customFormat="1" ht="45">
      <c r="A16" s="507"/>
      <c r="B16" s="500" t="s">
        <v>269</v>
      </c>
      <c r="C16" s="485">
        <v>0</v>
      </c>
      <c r="D16" s="356">
        <v>0</v>
      </c>
      <c r="E16" s="486">
        <f t="shared" si="3"/>
        <v>0</v>
      </c>
      <c r="F16" s="485">
        <v>0</v>
      </c>
      <c r="G16" s="356"/>
      <c r="H16" s="486">
        <f t="shared" si="0"/>
        <v>0</v>
      </c>
      <c r="I16" s="485">
        <f t="shared" si="1"/>
        <v>0</v>
      </c>
      <c r="J16" s="356">
        <f t="shared" si="1"/>
        <v>0</v>
      </c>
      <c r="K16" s="486">
        <f t="shared" si="4"/>
        <v>0</v>
      </c>
      <c r="L16" s="508"/>
      <c r="M16" s="509"/>
      <c r="N16" s="510"/>
      <c r="O16" s="485"/>
      <c r="P16" s="356"/>
      <c r="Q16" s="486"/>
      <c r="R16" s="485"/>
      <c r="S16" s="356"/>
      <c r="T16" s="486"/>
      <c r="U16" s="511"/>
      <c r="V16" s="506"/>
      <c r="W16" s="437" t="s">
        <v>709</v>
      </c>
      <c r="X16" s="437" t="s">
        <v>709</v>
      </c>
      <c r="Y16" s="437" t="s">
        <v>709</v>
      </c>
      <c r="Z16" s="437" t="s">
        <v>709</v>
      </c>
    </row>
    <row r="17" spans="1:26" s="504" customFormat="1" ht="45">
      <c r="A17" s="507"/>
      <c r="B17" s="500" t="s">
        <v>89</v>
      </c>
      <c r="C17" s="485">
        <v>28575478</v>
      </c>
      <c r="D17" s="356">
        <v>0</v>
      </c>
      <c r="E17" s="486">
        <f t="shared" si="3"/>
        <v>28575478</v>
      </c>
      <c r="F17" s="485">
        <v>25456980</v>
      </c>
      <c r="G17" s="356">
        <v>0</v>
      </c>
      <c r="H17" s="486">
        <f t="shared" si="0"/>
        <v>25456980</v>
      </c>
      <c r="I17" s="485">
        <f t="shared" si="1"/>
        <v>3118498</v>
      </c>
      <c r="J17" s="356">
        <f t="shared" si="1"/>
        <v>0</v>
      </c>
      <c r="K17" s="486">
        <f t="shared" si="4"/>
        <v>3118498</v>
      </c>
      <c r="L17" s="508"/>
      <c r="M17" s="509"/>
      <c r="N17" s="510"/>
      <c r="O17" s="485"/>
      <c r="P17" s="356"/>
      <c r="Q17" s="486"/>
      <c r="R17" s="485"/>
      <c r="S17" s="356"/>
      <c r="T17" s="486"/>
      <c r="U17" s="511"/>
      <c r="V17" s="506"/>
      <c r="W17" s="437" t="s">
        <v>709</v>
      </c>
      <c r="X17" s="437" t="s">
        <v>709</v>
      </c>
      <c r="Y17" s="437" t="s">
        <v>709</v>
      </c>
      <c r="Z17" s="437" t="s">
        <v>256</v>
      </c>
    </row>
    <row r="18" spans="1:26" s="504" customFormat="1" ht="45">
      <c r="A18" s="507"/>
      <c r="B18" s="500" t="s">
        <v>302</v>
      </c>
      <c r="C18" s="485">
        <v>0</v>
      </c>
      <c r="D18" s="356">
        <v>0</v>
      </c>
      <c r="E18" s="486">
        <f t="shared" si="3"/>
        <v>0</v>
      </c>
      <c r="F18" s="485">
        <v>0</v>
      </c>
      <c r="G18" s="356">
        <v>0</v>
      </c>
      <c r="H18" s="486">
        <f t="shared" si="0"/>
        <v>0</v>
      </c>
      <c r="I18" s="485">
        <f t="shared" si="1"/>
        <v>0</v>
      </c>
      <c r="J18" s="356">
        <f t="shared" si="1"/>
        <v>0</v>
      </c>
      <c r="K18" s="486">
        <f t="shared" si="4"/>
        <v>0</v>
      </c>
      <c r="L18" s="508"/>
      <c r="M18" s="509"/>
      <c r="N18" s="510"/>
      <c r="O18" s="485"/>
      <c r="P18" s="356"/>
      <c r="Q18" s="486"/>
      <c r="R18" s="485"/>
      <c r="S18" s="356"/>
      <c r="T18" s="486"/>
      <c r="U18" s="511"/>
      <c r="V18" s="506"/>
      <c r="W18" s="437" t="s">
        <v>709</v>
      </c>
      <c r="X18" s="437" t="s">
        <v>709</v>
      </c>
      <c r="Y18" s="437" t="s">
        <v>709</v>
      </c>
      <c r="Z18" s="437" t="s">
        <v>709</v>
      </c>
    </row>
    <row r="19" spans="1:26" ht="45">
      <c r="A19" s="499"/>
      <c r="B19" s="500" t="s">
        <v>97</v>
      </c>
      <c r="C19" s="485">
        <v>1155070.8</v>
      </c>
      <c r="D19" s="356">
        <v>621961.19999999995</v>
      </c>
      <c r="E19" s="486">
        <f t="shared" si="3"/>
        <v>1777032</v>
      </c>
      <c r="F19" s="485">
        <v>920696.71149999998</v>
      </c>
      <c r="G19" s="356">
        <v>495759.76849999995</v>
      </c>
      <c r="H19" s="486">
        <f t="shared" si="0"/>
        <v>1416456.48</v>
      </c>
      <c r="I19" s="485">
        <f t="shared" si="1"/>
        <v>234374.08850000007</v>
      </c>
      <c r="J19" s="356">
        <f t="shared" si="1"/>
        <v>126201.43150000001</v>
      </c>
      <c r="K19" s="486">
        <f t="shared" si="4"/>
        <v>360575.52000000008</v>
      </c>
      <c r="L19" s="485"/>
      <c r="M19" s="356"/>
      <c r="N19" s="486"/>
      <c r="O19" s="485"/>
      <c r="P19" s="356"/>
      <c r="Q19" s="486"/>
      <c r="R19" s="485"/>
      <c r="S19" s="356"/>
      <c r="T19" s="486"/>
      <c r="U19" s="511"/>
      <c r="V19" s="506"/>
      <c r="W19" s="437" t="s">
        <v>712</v>
      </c>
      <c r="X19" s="437" t="s">
        <v>712</v>
      </c>
      <c r="Y19" s="437" t="s">
        <v>256</v>
      </c>
      <c r="Z19" s="437" t="s">
        <v>260</v>
      </c>
    </row>
    <row r="20" spans="1:26" ht="45">
      <c r="A20" s="507"/>
      <c r="B20" s="500" t="s">
        <v>1079</v>
      </c>
      <c r="C20" s="485">
        <v>9917891.0999999996</v>
      </c>
      <c r="D20" s="356">
        <v>5340402.9000000004</v>
      </c>
      <c r="E20" s="486">
        <f t="shared" si="3"/>
        <v>15258294</v>
      </c>
      <c r="F20" s="485">
        <v>9109297.9274999984</v>
      </c>
      <c r="G20" s="356">
        <v>4905006.5724999998</v>
      </c>
      <c r="H20" s="486">
        <f t="shared" si="0"/>
        <v>14014304.499999998</v>
      </c>
      <c r="I20" s="485">
        <f t="shared" si="1"/>
        <v>808593.17250000127</v>
      </c>
      <c r="J20" s="356">
        <f t="shared" si="1"/>
        <v>435396.3275000006</v>
      </c>
      <c r="K20" s="486">
        <f t="shared" si="4"/>
        <v>1243989.5000000019</v>
      </c>
      <c r="L20" s="485"/>
      <c r="M20" s="356"/>
      <c r="N20" s="486"/>
      <c r="O20" s="485"/>
      <c r="P20" s="356"/>
      <c r="Q20" s="486"/>
      <c r="R20" s="485"/>
      <c r="S20" s="356"/>
      <c r="T20" s="486"/>
      <c r="U20" s="501"/>
      <c r="V20" s="502"/>
      <c r="W20" s="503" t="s">
        <v>256</v>
      </c>
      <c r="X20" s="503" t="s">
        <v>256</v>
      </c>
      <c r="Y20" s="503" t="s">
        <v>712</v>
      </c>
      <c r="Z20" s="503" t="s">
        <v>260</v>
      </c>
    </row>
    <row r="21" spans="1:26" ht="45">
      <c r="A21" s="507"/>
      <c r="B21" s="500" t="s">
        <v>1080</v>
      </c>
      <c r="C21" s="485">
        <v>0</v>
      </c>
      <c r="D21" s="356">
        <v>0</v>
      </c>
      <c r="E21" s="486">
        <f t="shared" si="3"/>
        <v>0</v>
      </c>
      <c r="F21" s="512">
        <v>0</v>
      </c>
      <c r="G21" s="513">
        <v>0</v>
      </c>
      <c r="H21" s="514">
        <f t="shared" si="0"/>
        <v>0</v>
      </c>
      <c r="I21" s="485">
        <f t="shared" si="1"/>
        <v>0</v>
      </c>
      <c r="J21" s="356">
        <f t="shared" si="1"/>
        <v>0</v>
      </c>
      <c r="K21" s="486">
        <f t="shared" si="4"/>
        <v>0</v>
      </c>
      <c r="L21" s="485"/>
      <c r="M21" s="356"/>
      <c r="N21" s="486"/>
      <c r="O21" s="485"/>
      <c r="P21" s="356"/>
      <c r="Q21" s="486"/>
      <c r="R21" s="485"/>
      <c r="S21" s="356"/>
      <c r="T21" s="486"/>
      <c r="U21" s="501"/>
      <c r="V21" s="502"/>
      <c r="W21" s="503" t="s">
        <v>256</v>
      </c>
      <c r="X21" s="503" t="s">
        <v>256</v>
      </c>
      <c r="Y21" s="503" t="s">
        <v>256</v>
      </c>
      <c r="Z21" s="503" t="s">
        <v>256</v>
      </c>
    </row>
    <row r="22" spans="1:26" ht="45">
      <c r="A22" s="507"/>
      <c r="B22" s="515" t="s">
        <v>17</v>
      </c>
      <c r="C22" s="516">
        <f>SUM(C12:C21)</f>
        <v>85622840.549999997</v>
      </c>
      <c r="D22" s="517">
        <f>SUM(D12:D21)</f>
        <v>62802498.289999999</v>
      </c>
      <c r="E22" s="518">
        <f t="shared" si="3"/>
        <v>148425338.84</v>
      </c>
      <c r="F22" s="516">
        <f>SUM(F12:F21)</f>
        <v>70275029.508999988</v>
      </c>
      <c r="G22" s="517">
        <f t="shared" ref="G22:N22" si="5">SUM(G12:G21)</f>
        <v>62765175.77099999</v>
      </c>
      <c r="H22" s="518">
        <f t="shared" si="5"/>
        <v>133040205.28</v>
      </c>
      <c r="I22" s="516">
        <f t="shared" si="5"/>
        <v>15347811.040999999</v>
      </c>
      <c r="J22" s="517">
        <f t="shared" si="5"/>
        <v>37322.51900000876</v>
      </c>
      <c r="K22" s="518">
        <f t="shared" si="5"/>
        <v>15385133.560000012</v>
      </c>
      <c r="L22" s="516">
        <f t="shared" si="5"/>
        <v>0</v>
      </c>
      <c r="M22" s="517">
        <f t="shared" si="5"/>
        <v>0</v>
      </c>
      <c r="N22" s="518">
        <f t="shared" si="5"/>
        <v>0</v>
      </c>
      <c r="O22" s="516">
        <f>SUM(O12:O21)</f>
        <v>0</v>
      </c>
      <c r="P22" s="517">
        <f>SUM(P12:P21)</f>
        <v>2849505</v>
      </c>
      <c r="Q22" s="518">
        <f>SUM(Q12:Q21)</f>
        <v>2849505</v>
      </c>
      <c r="R22" s="516"/>
      <c r="S22" s="517"/>
      <c r="T22" s="518"/>
      <c r="U22" s="519">
        <f>SUM(U12:U21)</f>
        <v>6508148</v>
      </c>
      <c r="V22" s="520">
        <f>SUM(V12:V21)</f>
        <v>3.9727486171052019E-2</v>
      </c>
      <c r="W22" s="503" t="s">
        <v>256</v>
      </c>
      <c r="X22" s="503" t="s">
        <v>256</v>
      </c>
      <c r="Y22" s="503" t="s">
        <v>256</v>
      </c>
      <c r="Z22" s="503" t="s">
        <v>256</v>
      </c>
    </row>
    <row r="23" spans="1:26">
      <c r="A23" s="446"/>
      <c r="B23" s="521"/>
      <c r="C23" s="522"/>
      <c r="D23" s="523"/>
      <c r="E23" s="524"/>
      <c r="F23" s="525"/>
      <c r="G23" s="521"/>
      <c r="H23" s="526"/>
      <c r="I23" s="525"/>
      <c r="J23" s="521"/>
      <c r="K23" s="526"/>
      <c r="L23" s="525"/>
      <c r="M23" s="521"/>
      <c r="N23" s="526"/>
      <c r="O23" s="525"/>
      <c r="P23" s="521"/>
      <c r="Q23" s="526"/>
      <c r="R23" s="525"/>
      <c r="S23" s="521"/>
      <c r="T23" s="526"/>
      <c r="U23" s="527"/>
      <c r="V23" s="523"/>
      <c r="W23" s="523"/>
      <c r="X23" s="523"/>
      <c r="Y23" s="523"/>
      <c r="Z23" s="524"/>
    </row>
    <row r="24" spans="1:26" ht="45">
      <c r="A24" s="446"/>
      <c r="B24" s="500" t="s">
        <v>1081</v>
      </c>
      <c r="C24" s="485">
        <v>676924.87</v>
      </c>
      <c r="D24" s="356">
        <v>372393.87</v>
      </c>
      <c r="E24" s="486">
        <f>SUM(C24:D24)</f>
        <v>1049318.74</v>
      </c>
      <c r="F24" s="485">
        <v>458988</v>
      </c>
      <c r="G24" s="356">
        <v>247147.63999999998</v>
      </c>
      <c r="H24" s="486">
        <f t="shared" ref="H24:H31" si="6">SUM(F24:G24)</f>
        <v>706135.64</v>
      </c>
      <c r="I24" s="485">
        <f>C24-F24</f>
        <v>217936.87</v>
      </c>
      <c r="J24" s="356">
        <f t="shared" ref="I24:J31" si="7">D24-G24</f>
        <v>125246.23000000001</v>
      </c>
      <c r="K24" s="486">
        <f t="shared" ref="K24:K31" si="8">SUM(I24:J24)</f>
        <v>343183.1</v>
      </c>
      <c r="L24" s="485"/>
      <c r="M24" s="356"/>
      <c r="N24" s="486"/>
      <c r="O24" s="485"/>
      <c r="P24" s="356"/>
      <c r="Q24" s="486"/>
      <c r="R24" s="485"/>
      <c r="S24" s="356"/>
      <c r="T24" s="486"/>
      <c r="U24" s="501"/>
      <c r="V24" s="502"/>
      <c r="W24" s="503" t="s">
        <v>256</v>
      </c>
      <c r="X24" s="503" t="s">
        <v>256</v>
      </c>
      <c r="Y24" s="503" t="s">
        <v>256</v>
      </c>
      <c r="Z24" s="503" t="s">
        <v>256</v>
      </c>
    </row>
    <row r="25" spans="1:26" ht="45">
      <c r="A25" s="446"/>
      <c r="B25" s="500" t="s">
        <v>1082</v>
      </c>
      <c r="C25" s="485">
        <v>4613646.6100000003</v>
      </c>
      <c r="D25" s="356">
        <v>2616909.06</v>
      </c>
      <c r="E25" s="486">
        <f>SUM(D25)</f>
        <v>2616909.06</v>
      </c>
      <c r="F25" s="485">
        <v>3879504.6135</v>
      </c>
      <c r="G25" s="356">
        <v>2088964.0164999999</v>
      </c>
      <c r="H25" s="486">
        <f t="shared" si="6"/>
        <v>5968468.6299999999</v>
      </c>
      <c r="I25" s="485">
        <f t="shared" si="7"/>
        <v>734141.99650000036</v>
      </c>
      <c r="J25" s="356">
        <f t="shared" si="7"/>
        <v>527945.04350000015</v>
      </c>
      <c r="K25" s="486">
        <f t="shared" si="8"/>
        <v>1262087.0400000005</v>
      </c>
      <c r="L25" s="485"/>
      <c r="M25" s="356"/>
      <c r="N25" s="486"/>
      <c r="O25" s="485"/>
      <c r="P25" s="356"/>
      <c r="Q25" s="486"/>
      <c r="R25" s="485"/>
      <c r="S25" s="356"/>
      <c r="T25" s="486"/>
      <c r="U25" s="501"/>
      <c r="V25" s="502"/>
      <c r="W25" s="503" t="s">
        <v>709</v>
      </c>
      <c r="X25" s="503" t="s">
        <v>256</v>
      </c>
      <c r="Y25" s="503" t="s">
        <v>709</v>
      </c>
      <c r="Z25" s="503" t="s">
        <v>709</v>
      </c>
    </row>
    <row r="26" spans="1:26" ht="45">
      <c r="A26" s="446"/>
      <c r="B26" s="846" t="s">
        <v>1083</v>
      </c>
      <c r="C26" s="485">
        <v>1260016.9099999999</v>
      </c>
      <c r="D26" s="356">
        <v>683133.94</v>
      </c>
      <c r="E26" s="486">
        <f t="shared" ref="E26:E31" si="9">SUM(C26:D26)</f>
        <v>1943150.8499999999</v>
      </c>
      <c r="F26" s="485">
        <v>1162269.4205</v>
      </c>
      <c r="G26" s="356">
        <v>625837.38950000005</v>
      </c>
      <c r="H26" s="486">
        <f t="shared" si="6"/>
        <v>1788106.81</v>
      </c>
      <c r="I26" s="485">
        <f t="shared" si="7"/>
        <v>97747.489499999909</v>
      </c>
      <c r="J26" s="356">
        <f t="shared" si="7"/>
        <v>57296.550499999896</v>
      </c>
      <c r="K26" s="486">
        <f t="shared" si="8"/>
        <v>155044.0399999998</v>
      </c>
      <c r="L26" s="485"/>
      <c r="M26" s="356"/>
      <c r="N26" s="486"/>
      <c r="O26" s="485"/>
      <c r="P26" s="356"/>
      <c r="Q26" s="486"/>
      <c r="R26" s="485"/>
      <c r="S26" s="356"/>
      <c r="T26" s="486"/>
      <c r="U26" s="501"/>
      <c r="V26" s="502"/>
      <c r="W26" s="503" t="s">
        <v>256</v>
      </c>
      <c r="X26" s="503" t="s">
        <v>256</v>
      </c>
      <c r="Y26" s="503" t="s">
        <v>256</v>
      </c>
      <c r="Z26" s="503" t="s">
        <v>256</v>
      </c>
    </row>
    <row r="27" spans="1:26" ht="45">
      <c r="A27" s="446"/>
      <c r="B27" s="500" t="s">
        <v>1084</v>
      </c>
      <c r="C27" s="485">
        <v>0</v>
      </c>
      <c r="D27" s="356">
        <v>0</v>
      </c>
      <c r="E27" s="486">
        <f t="shared" si="9"/>
        <v>0</v>
      </c>
      <c r="F27" s="485">
        <v>0</v>
      </c>
      <c r="G27" s="356">
        <v>0</v>
      </c>
      <c r="H27" s="486">
        <f t="shared" si="6"/>
        <v>0</v>
      </c>
      <c r="I27" s="485">
        <f t="shared" si="7"/>
        <v>0</v>
      </c>
      <c r="J27" s="356">
        <f t="shared" si="7"/>
        <v>0</v>
      </c>
      <c r="K27" s="486">
        <f t="shared" si="8"/>
        <v>0</v>
      </c>
      <c r="L27" s="485"/>
      <c r="M27" s="356"/>
      <c r="N27" s="486"/>
      <c r="O27" s="485"/>
      <c r="P27" s="356"/>
      <c r="Q27" s="486"/>
      <c r="R27" s="485"/>
      <c r="S27" s="356"/>
      <c r="T27" s="486"/>
      <c r="U27" s="501"/>
      <c r="V27" s="502"/>
      <c r="W27" s="503" t="s">
        <v>256</v>
      </c>
      <c r="X27" s="503" t="s">
        <v>256</v>
      </c>
      <c r="Y27" s="503" t="s">
        <v>256</v>
      </c>
      <c r="Z27" s="503" t="s">
        <v>256</v>
      </c>
    </row>
    <row r="28" spans="1:26" ht="45">
      <c r="A28" s="446"/>
      <c r="B28" s="500" t="s">
        <v>1085</v>
      </c>
      <c r="C28" s="485">
        <v>133250</v>
      </c>
      <c r="D28" s="356">
        <v>71750</v>
      </c>
      <c r="E28" s="486">
        <f t="shared" si="9"/>
        <v>205000</v>
      </c>
      <c r="F28" s="485">
        <v>0</v>
      </c>
      <c r="G28" s="356">
        <v>0</v>
      </c>
      <c r="H28" s="486">
        <f t="shared" si="6"/>
        <v>0</v>
      </c>
      <c r="I28" s="485">
        <f t="shared" si="7"/>
        <v>133250</v>
      </c>
      <c r="J28" s="356">
        <f t="shared" si="7"/>
        <v>71750</v>
      </c>
      <c r="K28" s="486">
        <f t="shared" si="8"/>
        <v>205000</v>
      </c>
      <c r="L28" s="485"/>
      <c r="M28" s="356"/>
      <c r="N28" s="486"/>
      <c r="O28" s="485"/>
      <c r="P28" s="356"/>
      <c r="Q28" s="486"/>
      <c r="R28" s="485"/>
      <c r="S28" s="356"/>
      <c r="T28" s="486"/>
      <c r="U28" s="501"/>
      <c r="V28" s="502"/>
      <c r="W28" s="503" t="s">
        <v>256</v>
      </c>
      <c r="X28" s="503" t="s">
        <v>256</v>
      </c>
      <c r="Y28" s="503" t="s">
        <v>256</v>
      </c>
      <c r="Z28" s="503" t="s">
        <v>256</v>
      </c>
    </row>
    <row r="29" spans="1:26" ht="45">
      <c r="A29" s="446"/>
      <c r="B29" s="500" t="s">
        <v>1086</v>
      </c>
      <c r="C29" s="485">
        <v>275648.67</v>
      </c>
      <c r="D29" s="356">
        <v>154831.76999999999</v>
      </c>
      <c r="E29" s="486">
        <f t="shared" si="9"/>
        <v>430480.43999999994</v>
      </c>
      <c r="F29" s="485">
        <v>210652.1275</v>
      </c>
      <c r="G29" s="356">
        <v>113428.07250000001</v>
      </c>
      <c r="H29" s="486">
        <f t="shared" si="6"/>
        <v>324080.2</v>
      </c>
      <c r="I29" s="485">
        <f t="shared" si="7"/>
        <v>64996.542499999981</v>
      </c>
      <c r="J29" s="356">
        <f t="shared" si="7"/>
        <v>41403.69749999998</v>
      </c>
      <c r="K29" s="486">
        <f t="shared" si="8"/>
        <v>106400.23999999996</v>
      </c>
      <c r="L29" s="485"/>
      <c r="M29" s="356"/>
      <c r="N29" s="486"/>
      <c r="O29" s="485"/>
      <c r="P29" s="356"/>
      <c r="Q29" s="486"/>
      <c r="R29" s="485"/>
      <c r="S29" s="356"/>
      <c r="T29" s="486"/>
      <c r="U29" s="501"/>
      <c r="V29" s="502"/>
      <c r="W29" s="503" t="s">
        <v>712</v>
      </c>
      <c r="X29" s="503" t="s">
        <v>256</v>
      </c>
      <c r="Y29" s="503" t="s">
        <v>712</v>
      </c>
      <c r="Z29" s="503" t="s">
        <v>260</v>
      </c>
    </row>
    <row r="30" spans="1:26" ht="45">
      <c r="A30" s="446"/>
      <c r="B30" s="500" t="s">
        <v>1087</v>
      </c>
      <c r="C30" s="485">
        <v>2865221.9699999997</v>
      </c>
      <c r="D30" s="356">
        <v>1615712.37</v>
      </c>
      <c r="E30" s="486">
        <f t="shared" si="9"/>
        <v>4480934.34</v>
      </c>
      <c r="F30" s="485">
        <v>2659349.7040000004</v>
      </c>
      <c r="G30" s="356">
        <v>1431957.5259999998</v>
      </c>
      <c r="H30" s="486">
        <f t="shared" si="6"/>
        <v>4091307.2300000004</v>
      </c>
      <c r="I30" s="485">
        <f t="shared" si="7"/>
        <v>205872.26599999936</v>
      </c>
      <c r="J30" s="356">
        <f t="shared" si="7"/>
        <v>183754.84400000027</v>
      </c>
      <c r="K30" s="486">
        <f t="shared" si="8"/>
        <v>389627.10999999964</v>
      </c>
      <c r="L30" s="485"/>
      <c r="M30" s="356"/>
      <c r="N30" s="486"/>
      <c r="O30" s="485"/>
      <c r="P30" s="356"/>
      <c r="Q30" s="486"/>
      <c r="R30" s="485"/>
      <c r="S30" s="356"/>
      <c r="T30" s="486"/>
      <c r="U30" s="501"/>
      <c r="V30" s="502"/>
      <c r="W30" s="503" t="s">
        <v>712</v>
      </c>
      <c r="X30" s="503" t="s">
        <v>712</v>
      </c>
      <c r="Y30" s="503" t="s">
        <v>712</v>
      </c>
      <c r="Z30" s="503" t="s">
        <v>260</v>
      </c>
    </row>
    <row r="31" spans="1:26" ht="45">
      <c r="A31" s="446"/>
      <c r="B31" s="500" t="s">
        <v>1088</v>
      </c>
      <c r="C31" s="485">
        <v>35750</v>
      </c>
      <c r="D31" s="356">
        <v>19250</v>
      </c>
      <c r="E31" s="486">
        <f t="shared" si="9"/>
        <v>55000</v>
      </c>
      <c r="F31" s="485">
        <v>14394.272499999999</v>
      </c>
      <c r="G31" s="356">
        <v>7750.7574999999997</v>
      </c>
      <c r="H31" s="486">
        <f t="shared" si="6"/>
        <v>22145.03</v>
      </c>
      <c r="I31" s="485">
        <f t="shared" si="7"/>
        <v>21355.727500000001</v>
      </c>
      <c r="J31" s="356">
        <f t="shared" si="7"/>
        <v>11499.2425</v>
      </c>
      <c r="K31" s="486">
        <f t="shared" si="8"/>
        <v>32854.97</v>
      </c>
      <c r="L31" s="485"/>
      <c r="M31" s="356"/>
      <c r="N31" s="486"/>
      <c r="O31" s="485"/>
      <c r="P31" s="356"/>
      <c r="Q31" s="486"/>
      <c r="R31" s="485"/>
      <c r="S31" s="356"/>
      <c r="T31" s="486"/>
      <c r="U31" s="501"/>
      <c r="V31" s="502"/>
      <c r="W31" s="503" t="s">
        <v>256</v>
      </c>
      <c r="X31" s="503" t="s">
        <v>256</v>
      </c>
      <c r="Y31" s="503" t="s">
        <v>256</v>
      </c>
      <c r="Z31" s="503" t="s">
        <v>256</v>
      </c>
    </row>
    <row r="32" spans="1:26">
      <c r="A32" s="446"/>
      <c r="B32" s="521"/>
      <c r="C32" s="522"/>
      <c r="D32" s="523"/>
      <c r="E32" s="524"/>
      <c r="F32" s="525"/>
      <c r="G32" s="521"/>
      <c r="H32" s="526"/>
      <c r="I32" s="525"/>
      <c r="J32" s="521"/>
      <c r="K32" s="526"/>
      <c r="L32" s="521"/>
      <c r="M32" s="521"/>
      <c r="N32" s="521"/>
      <c r="O32" s="525"/>
      <c r="P32" s="521"/>
      <c r="Q32" s="526"/>
      <c r="R32" s="521"/>
      <c r="S32" s="521"/>
      <c r="T32" s="521"/>
      <c r="U32" s="527"/>
      <c r="V32" s="523"/>
      <c r="W32" s="523"/>
      <c r="X32" s="523"/>
      <c r="Y32" s="523"/>
      <c r="Z32" s="524"/>
    </row>
    <row r="33" spans="1:26" ht="30">
      <c r="A33" s="528"/>
      <c r="B33" s="529" t="s">
        <v>22</v>
      </c>
      <c r="C33" s="517">
        <f>SUM(C22:C32)</f>
        <v>95483299.579999998</v>
      </c>
      <c r="D33" s="517">
        <f>SUM(D22:D32)</f>
        <v>68336479.299999997</v>
      </c>
      <c r="E33" s="517">
        <f>SUM(C33:D33)</f>
        <v>163819778.88</v>
      </c>
      <c r="F33" s="517">
        <f>SUM(F22:F32)</f>
        <v>78660187.64699997</v>
      </c>
      <c r="G33" s="517">
        <f>SUM(G22:G32)</f>
        <v>67280261.172999978</v>
      </c>
      <c r="H33" s="517">
        <f>SUM(F33:G33)</f>
        <v>145940448.81999993</v>
      </c>
      <c r="I33" s="517">
        <f t="shared" ref="I33:N33" si="10">SUM(I22:I32)</f>
        <v>16823111.932999998</v>
      </c>
      <c r="J33" s="517">
        <f t="shared" si="10"/>
        <v>1056218.1270000092</v>
      </c>
      <c r="K33" s="517">
        <f t="shared" si="10"/>
        <v>17879330.060000006</v>
      </c>
      <c r="L33" s="517">
        <f t="shared" si="10"/>
        <v>0</v>
      </c>
      <c r="M33" s="517">
        <f t="shared" si="10"/>
        <v>0</v>
      </c>
      <c r="N33" s="517">
        <f t="shared" si="10"/>
        <v>0</v>
      </c>
      <c r="O33" s="517"/>
      <c r="P33" s="517">
        <f>SUM(P22:P32)</f>
        <v>2849505</v>
      </c>
      <c r="Q33" s="517">
        <f>SUM(Q22:Q32)</f>
        <v>2849505</v>
      </c>
      <c r="R33" s="517"/>
      <c r="S33" s="517"/>
      <c r="T33" s="517"/>
      <c r="U33" s="517">
        <f>SUM(U22:U32)</f>
        <v>6508148</v>
      </c>
      <c r="V33" s="530">
        <f>SUM(V22:V32)</f>
        <v>3.9727486171052019E-2</v>
      </c>
      <c r="W33" s="446"/>
      <c r="X33" s="446"/>
      <c r="Y33" s="446"/>
      <c r="Z33" s="446"/>
    </row>
    <row r="34" spans="1:26" ht="30">
      <c r="B34" s="531" t="s">
        <v>931</v>
      </c>
      <c r="C34" s="356">
        <v>0</v>
      </c>
      <c r="D34" s="356">
        <v>0</v>
      </c>
      <c r="E34" s="356">
        <v>0</v>
      </c>
      <c r="F34" s="356"/>
      <c r="G34" s="356"/>
      <c r="H34" s="356"/>
      <c r="I34" s="356"/>
      <c r="J34" s="356">
        <v>2849505</v>
      </c>
      <c r="K34" s="356">
        <f>SUM(I34:J34)</f>
        <v>2849505</v>
      </c>
      <c r="L34" s="356"/>
      <c r="M34" s="356"/>
      <c r="N34" s="356"/>
      <c r="O34" s="356"/>
      <c r="P34" s="356"/>
      <c r="Q34" s="356"/>
      <c r="R34" s="356"/>
      <c r="S34" s="356"/>
      <c r="T34" s="356"/>
      <c r="U34" s="532"/>
      <c r="V34" s="532"/>
      <c r="W34" s="532"/>
      <c r="X34" s="532"/>
      <c r="Y34" s="532"/>
      <c r="Z34" s="532"/>
    </row>
    <row r="35" spans="1:26">
      <c r="B35" s="531" t="s">
        <v>1114</v>
      </c>
      <c r="C35" s="356">
        <v>0</v>
      </c>
      <c r="D35" s="356">
        <v>0</v>
      </c>
      <c r="E35" s="356">
        <f>SUM(C35:D35)</f>
        <v>0</v>
      </c>
      <c r="F35" s="356"/>
      <c r="G35" s="356"/>
      <c r="H35" s="356"/>
      <c r="I35" s="356"/>
      <c r="J35" s="356"/>
      <c r="K35" s="356"/>
      <c r="L35" s="356"/>
      <c r="M35" s="356"/>
      <c r="N35" s="356"/>
      <c r="O35" s="356"/>
      <c r="P35" s="356"/>
      <c r="Q35" s="356"/>
      <c r="R35" s="356"/>
      <c r="S35" s="356"/>
      <c r="T35" s="356"/>
      <c r="U35" s="532"/>
      <c r="V35" s="532"/>
      <c r="W35" s="532"/>
      <c r="X35" s="532"/>
      <c r="Y35" s="532"/>
      <c r="Z35" s="532"/>
    </row>
    <row r="36" spans="1:26" ht="60">
      <c r="B36" s="533" t="s">
        <v>716</v>
      </c>
      <c r="C36" s="534">
        <f t="shared" ref="C36:K36" si="11">SUM(C33:C35)</f>
        <v>95483299.579999998</v>
      </c>
      <c r="D36" s="534">
        <f t="shared" si="11"/>
        <v>68336479.299999997</v>
      </c>
      <c r="E36" s="534">
        <f t="shared" si="11"/>
        <v>163819778.88</v>
      </c>
      <c r="F36" s="534">
        <f t="shared" si="11"/>
        <v>78660187.64699997</v>
      </c>
      <c r="G36" s="534">
        <f t="shared" si="11"/>
        <v>67280261.172999978</v>
      </c>
      <c r="H36" s="534">
        <f t="shared" si="11"/>
        <v>145940448.81999993</v>
      </c>
      <c r="I36" s="534">
        <f t="shared" si="11"/>
        <v>16823111.932999998</v>
      </c>
      <c r="J36" s="534">
        <f t="shared" si="11"/>
        <v>3905723.1270000092</v>
      </c>
      <c r="K36" s="534">
        <f t="shared" si="11"/>
        <v>20728835.060000006</v>
      </c>
      <c r="L36" s="534"/>
      <c r="M36" s="534"/>
      <c r="N36" s="534"/>
      <c r="O36" s="534"/>
      <c r="P36" s="534"/>
      <c r="Q36" s="534"/>
      <c r="R36" s="534"/>
      <c r="S36" s="534"/>
      <c r="T36" s="534"/>
      <c r="U36" s="532"/>
      <c r="V36" s="532"/>
      <c r="W36" s="532"/>
      <c r="X36" s="532"/>
      <c r="Y36" s="532"/>
      <c r="Z36" s="532"/>
    </row>
    <row r="37" spans="1:26">
      <c r="B37" s="377"/>
      <c r="C37" s="377"/>
      <c r="D37" s="377"/>
      <c r="E37" s="377"/>
      <c r="F37" s="377"/>
      <c r="G37" s="377"/>
      <c r="H37" s="377"/>
      <c r="I37" s="377"/>
      <c r="J37" s="377"/>
      <c r="K37" s="535"/>
      <c r="L37" s="535"/>
      <c r="M37" s="535"/>
      <c r="N37" s="535"/>
      <c r="O37" s="377"/>
      <c r="P37" s="377"/>
      <c r="Q37" s="377"/>
      <c r="R37" s="377"/>
      <c r="S37" s="377"/>
      <c r="T37" s="377"/>
      <c r="U37" s="535"/>
      <c r="V37" s="377"/>
      <c r="W37" s="377"/>
      <c r="X37" s="377"/>
      <c r="Y37" s="377"/>
      <c r="Z37" s="377"/>
    </row>
    <row r="38" spans="1:26" s="110" customFormat="1">
      <c r="B38" s="431" t="s">
        <v>1143</v>
      </c>
      <c r="C38" s="431"/>
      <c r="D38" s="431"/>
      <c r="E38" s="431"/>
      <c r="F38" s="431"/>
      <c r="G38" s="431"/>
      <c r="H38" s="431"/>
      <c r="I38" s="431"/>
      <c r="J38" s="431"/>
      <c r="K38" s="431"/>
      <c r="L38" s="431"/>
      <c r="M38" s="431"/>
      <c r="N38" s="431"/>
      <c r="O38" s="847"/>
      <c r="P38" s="847"/>
      <c r="Q38" s="847"/>
      <c r="R38" s="847"/>
      <c r="S38" s="431"/>
      <c r="T38" s="431"/>
    </row>
    <row r="39" spans="1:26" s="110" customFormat="1">
      <c r="B39" s="431" t="s">
        <v>1144</v>
      </c>
      <c r="C39" s="431"/>
      <c r="D39" s="431"/>
      <c r="E39" s="431"/>
      <c r="F39" s="431"/>
      <c r="G39" s="431"/>
      <c r="H39" s="431"/>
      <c r="I39" s="431"/>
      <c r="J39" s="431"/>
      <c r="K39" s="431"/>
      <c r="L39" s="431"/>
      <c r="M39" s="431"/>
      <c r="N39" s="431"/>
      <c r="O39" s="431"/>
      <c r="P39" s="431"/>
      <c r="Q39" s="847"/>
      <c r="R39" s="431"/>
      <c r="S39" s="431"/>
      <c r="T39" s="431"/>
    </row>
    <row r="40" spans="1:26" s="110" customFormat="1" ht="12.75">
      <c r="B40" s="431"/>
      <c r="C40" s="431"/>
      <c r="D40" s="431"/>
      <c r="E40" s="431"/>
      <c r="F40" s="431"/>
      <c r="G40" s="431"/>
      <c r="H40" s="431"/>
      <c r="I40" s="431"/>
      <c r="J40" s="431"/>
      <c r="K40" s="847"/>
      <c r="L40" s="431"/>
      <c r="M40" s="431"/>
      <c r="N40" s="431"/>
      <c r="O40" s="847"/>
      <c r="P40" s="847"/>
      <c r="Q40" s="847"/>
      <c r="R40" s="431"/>
      <c r="S40" s="431"/>
      <c r="T40" s="431"/>
    </row>
    <row r="41" spans="1:26" s="110" customFormat="1" ht="12.75">
      <c r="B41" s="110" t="s">
        <v>1145</v>
      </c>
      <c r="O41" s="848"/>
      <c r="P41" s="848"/>
      <c r="Q41" s="848"/>
      <c r="S41" s="848"/>
    </row>
    <row r="42" spans="1:26">
      <c r="O42" s="537"/>
      <c r="P42" s="537"/>
      <c r="Q42" s="537"/>
      <c r="U42" s="536"/>
    </row>
    <row r="43" spans="1:26">
      <c r="P43" s="536"/>
      <c r="Q43" s="536"/>
    </row>
  </sheetData>
  <mergeCells count="15">
    <mergeCell ref="C6:E6"/>
    <mergeCell ref="F6:H6"/>
    <mergeCell ref="I6:K6"/>
    <mergeCell ref="L6:N6"/>
    <mergeCell ref="O6:Q6"/>
    <mergeCell ref="B1:Z1"/>
    <mergeCell ref="B2:Z2"/>
    <mergeCell ref="B3:Z3"/>
    <mergeCell ref="B4:Z4"/>
    <mergeCell ref="L5:T5"/>
    <mergeCell ref="R6:T6"/>
    <mergeCell ref="I7:K7"/>
    <mergeCell ref="L7:N7"/>
    <mergeCell ref="O7:Q7"/>
    <mergeCell ref="R7:T7"/>
  </mergeCells>
  <pageMargins left="0.25" right="0.25" top="0.5" bottom="0.5" header="0.05" footer="0.05"/>
  <pageSetup paperSize="17" scale="53" fitToHeight="0" orientation="landscape" r:id="rId1"/>
  <headerFooter>
    <oddHeader>&amp;C&amp;"Century Schoolbook,Bold"&amp;14Pacific Gas and Electric Company</oddHeader>
  </headerFooter>
  <colBreaks count="1" manualBreakCount="1">
    <brk id="1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1:C26"/>
  <sheetViews>
    <sheetView zoomScaleNormal="100" workbookViewId="0">
      <selection activeCell="E1" sqref="E1"/>
    </sheetView>
  </sheetViews>
  <sheetFormatPr defaultColWidth="30" defaultRowHeight="15"/>
  <cols>
    <col min="1" max="1" width="15.140625" style="115" customWidth="1"/>
    <col min="2" max="2" width="42.7109375" style="115" customWidth="1"/>
    <col min="3" max="3" width="30.42578125" style="115" customWidth="1"/>
    <col min="4" max="4" width="4.28515625" style="115" customWidth="1"/>
    <col min="5" max="5" width="21.7109375" style="115" customWidth="1"/>
    <col min="6" max="6" width="9.28515625" style="115" customWidth="1"/>
    <col min="7" max="16384" width="30" style="115"/>
  </cols>
  <sheetData>
    <row r="1" spans="2:3" s="185" customFormat="1">
      <c r="B1" s="1235" t="s">
        <v>1010</v>
      </c>
      <c r="C1" s="1235"/>
    </row>
    <row r="2" spans="2:3" s="185" customFormat="1">
      <c r="B2" s="1234" t="s">
        <v>401</v>
      </c>
      <c r="C2" s="1234"/>
    </row>
    <row r="3" spans="2:3" s="185" customFormat="1">
      <c r="B3" s="1234" t="s">
        <v>109</v>
      </c>
      <c r="C3" s="1234"/>
    </row>
    <row r="4" spans="2:3" s="185" customFormat="1">
      <c r="B4" s="432"/>
      <c r="C4" s="432"/>
    </row>
    <row r="5" spans="2:3" ht="15.75" thickBot="1">
      <c r="B5" s="433"/>
      <c r="C5" s="433"/>
    </row>
    <row r="6" spans="2:3" ht="17.25">
      <c r="B6" s="434" t="s">
        <v>88</v>
      </c>
      <c r="C6" s="435" t="s">
        <v>1062</v>
      </c>
    </row>
    <row r="7" spans="2:3">
      <c r="B7" s="436" t="s">
        <v>9</v>
      </c>
      <c r="C7" s="266">
        <v>30</v>
      </c>
    </row>
    <row r="8" spans="2:3">
      <c r="B8" s="436" t="s">
        <v>1004</v>
      </c>
      <c r="C8" s="266">
        <v>3</v>
      </c>
    </row>
    <row r="9" spans="2:3">
      <c r="B9" s="436" t="s">
        <v>5</v>
      </c>
      <c r="C9" s="266">
        <v>9734</v>
      </c>
    </row>
    <row r="10" spans="2:3">
      <c r="B10" s="436" t="s">
        <v>0</v>
      </c>
      <c r="C10" s="266">
        <v>5675</v>
      </c>
    </row>
    <row r="11" spans="2:3">
      <c r="B11" s="436" t="s">
        <v>13</v>
      </c>
      <c r="C11" s="266">
        <v>4</v>
      </c>
    </row>
    <row r="12" spans="2:3">
      <c r="B12" s="436" t="s">
        <v>1</v>
      </c>
      <c r="C12" s="266">
        <v>182</v>
      </c>
    </row>
    <row r="13" spans="2:3">
      <c r="B13" s="437" t="s">
        <v>10</v>
      </c>
      <c r="C13" s="438">
        <v>18</v>
      </c>
    </row>
    <row r="14" spans="2:3">
      <c r="B14" s="436" t="s">
        <v>11</v>
      </c>
      <c r="C14" s="266">
        <v>1</v>
      </c>
    </row>
    <row r="15" spans="2:3">
      <c r="B15" s="436" t="s">
        <v>44</v>
      </c>
      <c r="C15" s="266">
        <v>17</v>
      </c>
    </row>
    <row r="16" spans="2:3">
      <c r="B16" s="436" t="s">
        <v>2</v>
      </c>
      <c r="C16" s="266">
        <v>2607</v>
      </c>
    </row>
    <row r="17" spans="2:3">
      <c r="B17" s="436" t="s">
        <v>8</v>
      </c>
      <c r="C17" s="266">
        <v>1039</v>
      </c>
    </row>
    <row r="18" spans="2:3">
      <c r="B18" s="436" t="s">
        <v>12</v>
      </c>
      <c r="C18" s="266">
        <v>269</v>
      </c>
    </row>
    <row r="19" spans="2:3">
      <c r="B19" s="436" t="s">
        <v>4</v>
      </c>
      <c r="C19" s="266">
        <v>9768</v>
      </c>
    </row>
    <row r="20" spans="2:3">
      <c r="B20" s="436" t="s">
        <v>7</v>
      </c>
      <c r="C20" s="266">
        <v>1305</v>
      </c>
    </row>
    <row r="21" spans="2:3">
      <c r="B21" s="436" t="s">
        <v>3</v>
      </c>
      <c r="C21" s="266">
        <v>14578</v>
      </c>
    </row>
    <row r="22" spans="2:3">
      <c r="B22" s="436" t="s">
        <v>6</v>
      </c>
      <c r="C22" s="266">
        <v>2706</v>
      </c>
    </row>
    <row r="23" spans="2:3" ht="32.450000000000003" customHeight="1">
      <c r="B23" s="1236" t="s">
        <v>1146</v>
      </c>
      <c r="C23" s="1237"/>
    </row>
    <row r="24" spans="2:3">
      <c r="B24" s="185"/>
    </row>
    <row r="25" spans="2:3">
      <c r="B25" s="185"/>
      <c r="C25" s="1117"/>
    </row>
    <row r="26" spans="2:3">
      <c r="B26" s="185"/>
    </row>
  </sheetData>
  <mergeCells count="4">
    <mergeCell ref="B2:C2"/>
    <mergeCell ref="B3:C3"/>
    <mergeCell ref="B1:C1"/>
    <mergeCell ref="B23:C23"/>
  </mergeCells>
  <phoneticPr fontId="4" type="noConversion"/>
  <printOptions horizontalCentered="1"/>
  <pageMargins left="0.5" right="0.5" top="1" bottom="1" header="0.5" footer="0.5"/>
  <pageSetup scale="88" firstPageNumber="78" orientation="portrait" useFirstPageNumber="1" r:id="rId1"/>
  <headerFooter scaleWithDoc="0" alignWithMargins="0">
    <oddHeader>&amp;C&amp;"Century Schoolbook,Bold"&amp;14Pacific Gas and Electric Company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44"/>
  <sheetViews>
    <sheetView zoomScale="60" zoomScaleNormal="60" zoomScaleSheetLayoutView="40" zoomScalePageLayoutView="60" workbookViewId="0">
      <selection activeCell="B37" sqref="B37:G37"/>
    </sheetView>
  </sheetViews>
  <sheetFormatPr defaultColWidth="9.140625" defaultRowHeight="15"/>
  <cols>
    <col min="1" max="1" width="14" style="417" customWidth="1"/>
    <col min="2" max="2" width="18.5703125" style="417" customWidth="1"/>
    <col min="3" max="3" width="20.140625" style="417" customWidth="1"/>
    <col min="4" max="4" width="32.42578125" style="417" customWidth="1"/>
    <col min="5" max="5" width="19.42578125" style="417" customWidth="1"/>
    <col min="6" max="6" width="20.140625" style="417" customWidth="1"/>
    <col min="7" max="7" width="20.7109375" style="417" customWidth="1"/>
    <col min="8" max="8" width="27.7109375" style="417" customWidth="1"/>
    <col min="9" max="9" width="32.28515625" style="417" customWidth="1"/>
    <col min="10" max="10" width="26.140625" style="417" customWidth="1"/>
    <col min="11" max="11" width="20.28515625" style="417" customWidth="1"/>
    <col min="12" max="12" width="12.42578125" style="417" customWidth="1"/>
    <col min="13" max="13" width="35.140625" style="288" customWidth="1"/>
    <col min="14" max="16384" width="9.140625" style="417"/>
  </cols>
  <sheetData>
    <row r="1" spans="1:13" ht="48.6" customHeight="1">
      <c r="B1" s="1238" t="s">
        <v>1011</v>
      </c>
      <c r="C1" s="1238"/>
      <c r="D1" s="1238"/>
      <c r="E1" s="1238"/>
      <c r="F1" s="1238"/>
      <c r="G1" s="1238"/>
      <c r="H1" s="1238"/>
      <c r="I1" s="1238"/>
      <c r="J1" s="1238"/>
      <c r="K1" s="1238"/>
      <c r="L1" s="1238"/>
      <c r="M1" s="1238"/>
    </row>
    <row r="2" spans="1:13" ht="55.15" customHeight="1">
      <c r="B2" s="729" t="s">
        <v>1063</v>
      </c>
      <c r="C2" s="729" t="s">
        <v>80</v>
      </c>
      <c r="D2" s="729" t="s">
        <v>245</v>
      </c>
      <c r="E2" s="729" t="s">
        <v>83</v>
      </c>
      <c r="F2" s="729" t="s">
        <v>246</v>
      </c>
      <c r="G2" s="729" t="s">
        <v>1064</v>
      </c>
      <c r="H2" s="729" t="s">
        <v>1065</v>
      </c>
      <c r="I2" s="729" t="s">
        <v>1066</v>
      </c>
      <c r="J2" s="729" t="s">
        <v>1067</v>
      </c>
      <c r="K2" s="729" t="s">
        <v>1068</v>
      </c>
      <c r="L2" s="729" t="s">
        <v>81</v>
      </c>
      <c r="M2" s="729" t="s">
        <v>82</v>
      </c>
    </row>
    <row r="3" spans="1:13" ht="124.9" customHeight="1">
      <c r="A3" s="439"/>
      <c r="B3" s="849" t="s">
        <v>815</v>
      </c>
      <c r="C3" s="191" t="s">
        <v>362</v>
      </c>
      <c r="D3" s="849" t="s">
        <v>892</v>
      </c>
      <c r="E3" s="850" t="s">
        <v>363</v>
      </c>
      <c r="F3" s="850" t="s">
        <v>363</v>
      </c>
      <c r="G3" s="850">
        <v>0</v>
      </c>
      <c r="H3" s="850" t="s">
        <v>364</v>
      </c>
      <c r="I3" s="850" t="s">
        <v>364</v>
      </c>
      <c r="J3" s="851" t="s">
        <v>890</v>
      </c>
      <c r="K3" s="850"/>
      <c r="L3" s="440" t="s">
        <v>824</v>
      </c>
      <c r="M3" s="849" t="s">
        <v>1012</v>
      </c>
    </row>
    <row r="4" spans="1:13" ht="30">
      <c r="A4" s="439"/>
      <c r="B4" s="849" t="s">
        <v>815</v>
      </c>
      <c r="C4" s="191" t="s">
        <v>365</v>
      </c>
      <c r="D4" s="849" t="s">
        <v>893</v>
      </c>
      <c r="E4" s="850" t="s">
        <v>363</v>
      </c>
      <c r="F4" s="850" t="s">
        <v>363</v>
      </c>
      <c r="G4" s="850">
        <v>0</v>
      </c>
      <c r="H4" s="850" t="s">
        <v>364</v>
      </c>
      <c r="I4" s="850" t="s">
        <v>364</v>
      </c>
      <c r="J4" s="857">
        <v>161</v>
      </c>
      <c r="K4" s="850"/>
      <c r="L4" s="440" t="s">
        <v>824</v>
      </c>
      <c r="M4" s="849" t="s">
        <v>1012</v>
      </c>
    </row>
    <row r="5" spans="1:13" ht="55.15" customHeight="1">
      <c r="A5" s="439"/>
      <c r="B5" s="849" t="s">
        <v>815</v>
      </c>
      <c r="C5" s="191" t="s">
        <v>366</v>
      </c>
      <c r="D5" s="849" t="s">
        <v>897</v>
      </c>
      <c r="E5" s="850" t="s">
        <v>363</v>
      </c>
      <c r="F5" s="850" t="s">
        <v>363</v>
      </c>
      <c r="G5" s="850">
        <v>0</v>
      </c>
      <c r="H5" s="850" t="s">
        <v>364</v>
      </c>
      <c r="I5" s="859" t="s">
        <v>894</v>
      </c>
      <c r="J5" s="851" t="s">
        <v>895</v>
      </c>
      <c r="K5" s="850"/>
      <c r="L5" s="440" t="s">
        <v>824</v>
      </c>
      <c r="M5" s="849" t="s">
        <v>1012</v>
      </c>
    </row>
    <row r="6" spans="1:13" ht="36" customHeight="1">
      <c r="A6" s="439"/>
      <c r="B6" s="849" t="s">
        <v>815</v>
      </c>
      <c r="C6" s="191" t="s">
        <v>367</v>
      </c>
      <c r="D6" s="849" t="s">
        <v>818</v>
      </c>
      <c r="E6" s="850" t="s">
        <v>363</v>
      </c>
      <c r="F6" s="850" t="s">
        <v>363</v>
      </c>
      <c r="G6" s="850">
        <v>0</v>
      </c>
      <c r="H6" s="850"/>
      <c r="I6" s="850" t="s">
        <v>364</v>
      </c>
      <c r="J6" s="851" t="s">
        <v>368</v>
      </c>
      <c r="K6" s="850"/>
      <c r="L6" s="440" t="s">
        <v>824</v>
      </c>
      <c r="M6" s="849" t="s">
        <v>1012</v>
      </c>
    </row>
    <row r="7" spans="1:13" ht="45" customHeight="1">
      <c r="A7" s="439"/>
      <c r="B7" s="849" t="s">
        <v>815</v>
      </c>
      <c r="C7" s="191" t="s">
        <v>369</v>
      </c>
      <c r="D7" s="538" t="s">
        <v>819</v>
      </c>
      <c r="E7" s="850" t="s">
        <v>363</v>
      </c>
      <c r="F7" s="850" t="s">
        <v>363</v>
      </c>
      <c r="G7" s="850">
        <v>0</v>
      </c>
      <c r="H7" s="850" t="s">
        <v>364</v>
      </c>
      <c r="I7" s="850" t="s">
        <v>364</v>
      </c>
      <c r="J7" s="851" t="s">
        <v>896</v>
      </c>
      <c r="K7" s="850"/>
      <c r="L7" s="440" t="s">
        <v>824</v>
      </c>
      <c r="M7" s="849" t="s">
        <v>1012</v>
      </c>
    </row>
    <row r="8" spans="1:13" ht="65.25" customHeight="1">
      <c r="A8" s="439"/>
      <c r="B8" s="849" t="s">
        <v>815</v>
      </c>
      <c r="C8" s="191" t="s">
        <v>370</v>
      </c>
      <c r="D8" s="538" t="s">
        <v>819</v>
      </c>
      <c r="E8" s="850" t="s">
        <v>363</v>
      </c>
      <c r="F8" s="850" t="s">
        <v>363</v>
      </c>
      <c r="G8" s="850">
        <v>0</v>
      </c>
      <c r="H8" s="850" t="s">
        <v>364</v>
      </c>
      <c r="I8" s="850" t="s">
        <v>364</v>
      </c>
      <c r="J8" s="851" t="s">
        <v>898</v>
      </c>
      <c r="K8" s="850"/>
      <c r="L8" s="440" t="s">
        <v>824</v>
      </c>
      <c r="M8" s="849" t="s">
        <v>1012</v>
      </c>
    </row>
    <row r="9" spans="1:13" ht="65.25" customHeight="1">
      <c r="A9" s="439"/>
      <c r="B9" s="849" t="s">
        <v>815</v>
      </c>
      <c r="C9" s="191" t="s">
        <v>899</v>
      </c>
      <c r="D9" s="538" t="s">
        <v>819</v>
      </c>
      <c r="E9" s="850" t="s">
        <v>363</v>
      </c>
      <c r="F9" s="850" t="s">
        <v>363</v>
      </c>
      <c r="G9" s="850">
        <v>0</v>
      </c>
      <c r="H9" s="850" t="s">
        <v>364</v>
      </c>
      <c r="I9" s="850" t="s">
        <v>364</v>
      </c>
      <c r="J9" s="851" t="s">
        <v>900</v>
      </c>
      <c r="K9" s="850"/>
      <c r="L9" s="440" t="s">
        <v>824</v>
      </c>
      <c r="M9" s="849" t="s">
        <v>1012</v>
      </c>
    </row>
    <row r="10" spans="1:13" ht="52.15" customHeight="1">
      <c r="A10" s="439"/>
      <c r="B10" s="849" t="s">
        <v>815</v>
      </c>
      <c r="C10" s="191" t="s">
        <v>371</v>
      </c>
      <c r="D10" s="538" t="s">
        <v>820</v>
      </c>
      <c r="E10" s="850" t="s">
        <v>363</v>
      </c>
      <c r="F10" s="850" t="s">
        <v>363</v>
      </c>
      <c r="G10" s="850">
        <v>0</v>
      </c>
      <c r="H10" s="850" t="s">
        <v>364</v>
      </c>
      <c r="I10" s="850" t="s">
        <v>364</v>
      </c>
      <c r="J10" s="858" t="s">
        <v>901</v>
      </c>
      <c r="K10" s="850"/>
      <c r="L10" s="440" t="s">
        <v>824</v>
      </c>
      <c r="M10" s="849" t="s">
        <v>1012</v>
      </c>
    </row>
    <row r="11" spans="1:13" ht="85.5" customHeight="1">
      <c r="A11" s="439"/>
      <c r="B11" s="849" t="s">
        <v>815</v>
      </c>
      <c r="C11" s="191" t="s">
        <v>372</v>
      </c>
      <c r="D11" s="852" t="s">
        <v>374</v>
      </c>
      <c r="E11" s="850" t="s">
        <v>363</v>
      </c>
      <c r="F11" s="850" t="s">
        <v>363</v>
      </c>
      <c r="G11" s="850">
        <v>0</v>
      </c>
      <c r="H11" s="850" t="s">
        <v>364</v>
      </c>
      <c r="I11" s="850" t="s">
        <v>364</v>
      </c>
      <c r="J11" s="858" t="s">
        <v>373</v>
      </c>
      <c r="K11" s="850"/>
      <c r="L11" s="440" t="s">
        <v>824</v>
      </c>
      <c r="M11" s="849" t="s">
        <v>1012</v>
      </c>
    </row>
    <row r="12" spans="1:13" ht="82.15" customHeight="1">
      <c r="A12" s="439"/>
      <c r="B12" s="849" t="s">
        <v>815</v>
      </c>
      <c r="C12" s="191" t="s">
        <v>375</v>
      </c>
      <c r="D12" s="538" t="s">
        <v>819</v>
      </c>
      <c r="E12" s="850" t="s">
        <v>363</v>
      </c>
      <c r="F12" s="850" t="s">
        <v>363</v>
      </c>
      <c r="G12" s="850">
        <v>0</v>
      </c>
      <c r="H12" s="850" t="s">
        <v>364</v>
      </c>
      <c r="I12" s="850" t="s">
        <v>364</v>
      </c>
      <c r="J12" s="858" t="s">
        <v>902</v>
      </c>
      <c r="K12" s="850"/>
      <c r="L12" s="440" t="s">
        <v>824</v>
      </c>
      <c r="M12" s="849" t="s">
        <v>1012</v>
      </c>
    </row>
    <row r="13" spans="1:13" ht="52.15" customHeight="1">
      <c r="A13" s="439"/>
      <c r="B13" s="849" t="s">
        <v>815</v>
      </c>
      <c r="C13" s="191" t="s">
        <v>376</v>
      </c>
      <c r="D13" s="538" t="s">
        <v>819</v>
      </c>
      <c r="E13" s="850" t="s">
        <v>363</v>
      </c>
      <c r="F13" s="850" t="s">
        <v>363</v>
      </c>
      <c r="G13" s="850">
        <v>0</v>
      </c>
      <c r="H13" s="850" t="s">
        <v>364</v>
      </c>
      <c r="I13" s="850" t="s">
        <v>364</v>
      </c>
      <c r="J13" s="858" t="s">
        <v>903</v>
      </c>
      <c r="K13" s="850"/>
      <c r="L13" s="440" t="s">
        <v>824</v>
      </c>
      <c r="M13" s="849" t="s">
        <v>1012</v>
      </c>
    </row>
    <row r="14" spans="1:13" ht="57" customHeight="1">
      <c r="A14" s="439"/>
      <c r="B14" s="849" t="s">
        <v>815</v>
      </c>
      <c r="C14" s="191" t="s">
        <v>377</v>
      </c>
      <c r="D14" s="538" t="s">
        <v>819</v>
      </c>
      <c r="E14" s="850" t="s">
        <v>363</v>
      </c>
      <c r="F14" s="850" t="s">
        <v>363</v>
      </c>
      <c r="G14" s="850">
        <v>0</v>
      </c>
      <c r="H14" s="850" t="s">
        <v>364</v>
      </c>
      <c r="I14" s="850" t="s">
        <v>364</v>
      </c>
      <c r="J14" s="858" t="s">
        <v>904</v>
      </c>
      <c r="K14" s="850"/>
      <c r="L14" s="440" t="s">
        <v>824</v>
      </c>
      <c r="M14" s="849" t="s">
        <v>1012</v>
      </c>
    </row>
    <row r="15" spans="1:13" ht="60" customHeight="1">
      <c r="A15" s="439"/>
      <c r="B15" s="849" t="s">
        <v>815</v>
      </c>
      <c r="C15" s="191" t="s">
        <v>378</v>
      </c>
      <c r="D15" s="538" t="s">
        <v>819</v>
      </c>
      <c r="E15" s="850" t="s">
        <v>363</v>
      </c>
      <c r="F15" s="850" t="s">
        <v>363</v>
      </c>
      <c r="G15" s="850">
        <v>0</v>
      </c>
      <c r="H15" s="850" t="s">
        <v>364</v>
      </c>
      <c r="I15" s="850" t="s">
        <v>364</v>
      </c>
      <c r="J15" s="858" t="s">
        <v>905</v>
      </c>
      <c r="K15" s="850"/>
      <c r="L15" s="440" t="s">
        <v>824</v>
      </c>
      <c r="M15" s="849" t="s">
        <v>1012</v>
      </c>
    </row>
    <row r="16" spans="1:13" ht="75">
      <c r="A16" s="439"/>
      <c r="B16" s="849" t="s">
        <v>815</v>
      </c>
      <c r="C16" s="191" t="s">
        <v>379</v>
      </c>
      <c r="D16" s="853" t="s">
        <v>819</v>
      </c>
      <c r="E16" s="850" t="s">
        <v>363</v>
      </c>
      <c r="F16" s="850" t="s">
        <v>363</v>
      </c>
      <c r="G16" s="850">
        <v>0</v>
      </c>
      <c r="H16" s="850" t="s">
        <v>364</v>
      </c>
      <c r="I16" s="850" t="s">
        <v>364</v>
      </c>
      <c r="J16" s="858" t="s">
        <v>906</v>
      </c>
      <c r="K16" s="850"/>
      <c r="L16" s="440" t="s">
        <v>824</v>
      </c>
      <c r="M16" s="849" t="s">
        <v>1012</v>
      </c>
    </row>
    <row r="17" spans="1:13" ht="57" customHeight="1">
      <c r="A17" s="439"/>
      <c r="B17" s="849" t="s">
        <v>815</v>
      </c>
      <c r="C17" s="191" t="s">
        <v>380</v>
      </c>
      <c r="D17" s="854" t="s">
        <v>381</v>
      </c>
      <c r="E17" s="850" t="s">
        <v>363</v>
      </c>
      <c r="F17" s="850" t="s">
        <v>363</v>
      </c>
      <c r="G17" s="850">
        <v>0</v>
      </c>
      <c r="H17" s="850" t="s">
        <v>364</v>
      </c>
      <c r="I17" s="850" t="s">
        <v>364</v>
      </c>
      <c r="J17" s="858" t="s">
        <v>907</v>
      </c>
      <c r="K17" s="850"/>
      <c r="L17" s="440" t="s">
        <v>824</v>
      </c>
      <c r="M17" s="849" t="s">
        <v>1012</v>
      </c>
    </row>
    <row r="18" spans="1:13" ht="51.6" customHeight="1">
      <c r="A18" s="439"/>
      <c r="B18" s="849" t="s">
        <v>815</v>
      </c>
      <c r="C18" s="191" t="s">
        <v>382</v>
      </c>
      <c r="D18" s="849" t="s">
        <v>819</v>
      </c>
      <c r="E18" s="850" t="s">
        <v>363</v>
      </c>
      <c r="F18" s="850" t="s">
        <v>363</v>
      </c>
      <c r="G18" s="850">
        <v>0</v>
      </c>
      <c r="H18" s="850" t="s">
        <v>364</v>
      </c>
      <c r="I18" s="850" t="s">
        <v>364</v>
      </c>
      <c r="J18" s="858" t="s">
        <v>908</v>
      </c>
      <c r="K18" s="850"/>
      <c r="L18" s="440" t="s">
        <v>824</v>
      </c>
      <c r="M18" s="849" t="s">
        <v>1012</v>
      </c>
    </row>
    <row r="19" spans="1:13" ht="45.6" customHeight="1">
      <c r="A19" s="439"/>
      <c r="B19" s="849" t="s">
        <v>815</v>
      </c>
      <c r="C19" s="191" t="s">
        <v>383</v>
      </c>
      <c r="D19" s="538" t="s">
        <v>819</v>
      </c>
      <c r="E19" s="850" t="s">
        <v>363</v>
      </c>
      <c r="F19" s="850" t="s">
        <v>363</v>
      </c>
      <c r="G19" s="850">
        <v>0</v>
      </c>
      <c r="H19" s="850" t="s">
        <v>364</v>
      </c>
      <c r="I19" s="850" t="s">
        <v>364</v>
      </c>
      <c r="J19" s="858" t="s">
        <v>909</v>
      </c>
      <c r="K19" s="850"/>
      <c r="L19" s="440" t="s">
        <v>824</v>
      </c>
      <c r="M19" s="849" t="s">
        <v>1012</v>
      </c>
    </row>
    <row r="20" spans="1:13" ht="47.45" customHeight="1">
      <c r="A20" s="439"/>
      <c r="B20" s="849" t="s">
        <v>815</v>
      </c>
      <c r="C20" s="191" t="s">
        <v>384</v>
      </c>
      <c r="D20" s="538" t="s">
        <v>820</v>
      </c>
      <c r="E20" s="850" t="s">
        <v>363</v>
      </c>
      <c r="F20" s="850" t="s">
        <v>363</v>
      </c>
      <c r="G20" s="850">
        <v>0</v>
      </c>
      <c r="H20" s="850" t="s">
        <v>364</v>
      </c>
      <c r="I20" s="850" t="s">
        <v>364</v>
      </c>
      <c r="J20" s="858" t="s">
        <v>385</v>
      </c>
      <c r="K20" s="850"/>
      <c r="L20" s="440" t="s">
        <v>824</v>
      </c>
      <c r="M20" s="849" t="s">
        <v>1012</v>
      </c>
    </row>
    <row r="21" spans="1:13" ht="45">
      <c r="A21" s="439"/>
      <c r="B21" s="849" t="s">
        <v>815</v>
      </c>
      <c r="C21" s="191" t="s">
        <v>386</v>
      </c>
      <c r="D21" s="538" t="s">
        <v>819</v>
      </c>
      <c r="E21" s="850" t="s">
        <v>363</v>
      </c>
      <c r="F21" s="850" t="s">
        <v>363</v>
      </c>
      <c r="G21" s="850">
        <v>0</v>
      </c>
      <c r="H21" s="850" t="s">
        <v>364</v>
      </c>
      <c r="I21" s="850" t="s">
        <v>364</v>
      </c>
      <c r="J21" s="858" t="s">
        <v>910</v>
      </c>
      <c r="K21" s="850"/>
      <c r="L21" s="440" t="s">
        <v>824</v>
      </c>
      <c r="M21" s="849" t="s">
        <v>1012</v>
      </c>
    </row>
    <row r="22" spans="1:13" ht="48" customHeight="1">
      <c r="A22" s="439"/>
      <c r="B22" s="849" t="s">
        <v>815</v>
      </c>
      <c r="C22" s="191" t="s">
        <v>387</v>
      </c>
      <c r="D22" s="538" t="s">
        <v>821</v>
      </c>
      <c r="E22" s="850" t="s">
        <v>363</v>
      </c>
      <c r="F22" s="850" t="s">
        <v>363</v>
      </c>
      <c r="G22" s="850">
        <v>0</v>
      </c>
      <c r="H22" s="850" t="s">
        <v>364</v>
      </c>
      <c r="I22" s="850" t="s">
        <v>364</v>
      </c>
      <c r="J22" s="858" t="s">
        <v>911</v>
      </c>
      <c r="K22" s="850"/>
      <c r="L22" s="440" t="s">
        <v>824</v>
      </c>
      <c r="M22" s="849" t="s">
        <v>1012</v>
      </c>
    </row>
    <row r="23" spans="1:13" ht="68.45" customHeight="1">
      <c r="A23" s="439"/>
      <c r="B23" s="849" t="s">
        <v>815</v>
      </c>
      <c r="C23" s="191" t="s">
        <v>388</v>
      </c>
      <c r="D23" s="538" t="s">
        <v>819</v>
      </c>
      <c r="E23" s="850" t="s">
        <v>363</v>
      </c>
      <c r="F23" s="850" t="s">
        <v>363</v>
      </c>
      <c r="G23" s="850">
        <v>0</v>
      </c>
      <c r="H23" s="850" t="s">
        <v>364</v>
      </c>
      <c r="I23" s="850" t="s">
        <v>364</v>
      </c>
      <c r="J23" s="858" t="s">
        <v>912</v>
      </c>
      <c r="K23" s="850"/>
      <c r="L23" s="440" t="s">
        <v>824</v>
      </c>
      <c r="M23" s="849" t="s">
        <v>1012</v>
      </c>
    </row>
    <row r="24" spans="1:13" ht="61.5" customHeight="1">
      <c r="A24" s="439"/>
      <c r="B24" s="849" t="s">
        <v>393</v>
      </c>
      <c r="C24" s="191" t="s">
        <v>394</v>
      </c>
      <c r="D24" s="538" t="s">
        <v>812</v>
      </c>
      <c r="E24" s="850" t="s">
        <v>363</v>
      </c>
      <c r="F24" s="850" t="s">
        <v>363</v>
      </c>
      <c r="G24" s="850">
        <v>0</v>
      </c>
      <c r="H24" s="850" t="s">
        <v>364</v>
      </c>
      <c r="I24" s="850" t="s">
        <v>364</v>
      </c>
      <c r="J24" s="858" t="s">
        <v>913</v>
      </c>
      <c r="K24" s="850"/>
      <c r="L24" s="440" t="s">
        <v>824</v>
      </c>
      <c r="M24" s="849" t="s">
        <v>1012</v>
      </c>
    </row>
    <row r="25" spans="1:13" ht="46.9" customHeight="1">
      <c r="A25" s="439"/>
      <c r="B25" s="849" t="s">
        <v>393</v>
      </c>
      <c r="C25" s="191" t="s">
        <v>395</v>
      </c>
      <c r="D25" s="538" t="s">
        <v>812</v>
      </c>
      <c r="E25" s="850" t="s">
        <v>363</v>
      </c>
      <c r="F25" s="850" t="s">
        <v>363</v>
      </c>
      <c r="G25" s="850">
        <v>0</v>
      </c>
      <c r="H25" s="850" t="s">
        <v>364</v>
      </c>
      <c r="I25" s="850" t="s">
        <v>364</v>
      </c>
      <c r="J25" s="858" t="s">
        <v>914</v>
      </c>
      <c r="K25" s="850"/>
      <c r="L25" s="440" t="s">
        <v>824</v>
      </c>
      <c r="M25" s="849" t="s">
        <v>1012</v>
      </c>
    </row>
    <row r="26" spans="1:13" ht="48.6" customHeight="1">
      <c r="A26" s="439"/>
      <c r="B26" s="849" t="s">
        <v>393</v>
      </c>
      <c r="C26" s="191" t="s">
        <v>396</v>
      </c>
      <c r="D26" s="538" t="s">
        <v>812</v>
      </c>
      <c r="E26" s="850" t="s">
        <v>363</v>
      </c>
      <c r="F26" s="850" t="s">
        <v>363</v>
      </c>
      <c r="G26" s="850">
        <v>0</v>
      </c>
      <c r="H26" s="850" t="s">
        <v>364</v>
      </c>
      <c r="I26" s="850" t="s">
        <v>364</v>
      </c>
      <c r="J26" s="858" t="s">
        <v>813</v>
      </c>
      <c r="K26" s="850"/>
      <c r="L26" s="440" t="s">
        <v>824</v>
      </c>
      <c r="M26" s="849" t="s">
        <v>1012</v>
      </c>
    </row>
    <row r="27" spans="1:13" ht="51.6" customHeight="1">
      <c r="A27" s="439"/>
      <c r="B27" s="849" t="s">
        <v>393</v>
      </c>
      <c r="C27" s="191" t="s">
        <v>398</v>
      </c>
      <c r="D27" s="538" t="s">
        <v>812</v>
      </c>
      <c r="E27" s="850" t="s">
        <v>363</v>
      </c>
      <c r="F27" s="850" t="s">
        <v>363</v>
      </c>
      <c r="G27" s="850">
        <v>0</v>
      </c>
      <c r="H27" s="850" t="s">
        <v>364</v>
      </c>
      <c r="I27" s="850" t="s">
        <v>364</v>
      </c>
      <c r="J27" s="858" t="s">
        <v>915</v>
      </c>
      <c r="K27" s="850"/>
      <c r="L27" s="440" t="s">
        <v>824</v>
      </c>
      <c r="M27" s="849" t="s">
        <v>1012</v>
      </c>
    </row>
    <row r="28" spans="1:13" ht="42" customHeight="1">
      <c r="A28" s="439"/>
      <c r="B28" s="849" t="s">
        <v>393</v>
      </c>
      <c r="C28" s="191" t="s">
        <v>397</v>
      </c>
      <c r="D28" s="538" t="s">
        <v>812</v>
      </c>
      <c r="E28" s="850" t="s">
        <v>363</v>
      </c>
      <c r="F28" s="850" t="s">
        <v>363</v>
      </c>
      <c r="G28" s="850">
        <v>0</v>
      </c>
      <c r="H28" s="850" t="s">
        <v>364</v>
      </c>
      <c r="I28" s="850" t="s">
        <v>364</v>
      </c>
      <c r="J28" s="858" t="s">
        <v>916</v>
      </c>
      <c r="K28" s="850"/>
      <c r="L28" s="440" t="s">
        <v>824</v>
      </c>
      <c r="M28" s="849" t="s">
        <v>1012</v>
      </c>
    </row>
    <row r="29" spans="1:13" ht="74.45" customHeight="1">
      <c r="A29" s="439"/>
      <c r="B29" s="856" t="s">
        <v>814</v>
      </c>
      <c r="C29" s="440" t="s">
        <v>810</v>
      </c>
      <c r="D29" s="856" t="s">
        <v>891</v>
      </c>
      <c r="E29" s="440" t="s">
        <v>811</v>
      </c>
      <c r="F29" s="440" t="s">
        <v>811</v>
      </c>
      <c r="G29" s="850">
        <v>0</v>
      </c>
      <c r="H29" s="855" t="s">
        <v>685</v>
      </c>
      <c r="I29" s="855" t="s">
        <v>685</v>
      </c>
      <c r="J29" s="440" t="s">
        <v>364</v>
      </c>
      <c r="K29" s="440"/>
      <c r="L29" s="440" t="s">
        <v>824</v>
      </c>
      <c r="M29" s="849" t="s">
        <v>1012</v>
      </c>
    </row>
    <row r="30" spans="1:13" ht="106.15" customHeight="1">
      <c r="A30" s="439"/>
      <c r="B30" s="856" t="s">
        <v>815</v>
      </c>
      <c r="C30" s="440" t="s">
        <v>810</v>
      </c>
      <c r="D30" s="856" t="s">
        <v>816</v>
      </c>
      <c r="E30" s="440" t="s">
        <v>811</v>
      </c>
      <c r="F30" s="440" t="s">
        <v>811</v>
      </c>
      <c r="G30" s="850">
        <v>0</v>
      </c>
      <c r="H30" s="855" t="s">
        <v>685</v>
      </c>
      <c r="I30" s="855" t="s">
        <v>685</v>
      </c>
      <c r="J30" s="531" t="s">
        <v>1014</v>
      </c>
      <c r="K30" s="440"/>
      <c r="L30" s="440" t="s">
        <v>824</v>
      </c>
      <c r="M30" s="849" t="s">
        <v>823</v>
      </c>
    </row>
    <row r="31" spans="1:13" ht="261.60000000000002" customHeight="1">
      <c r="A31" s="439"/>
      <c r="B31" s="856" t="s">
        <v>815</v>
      </c>
      <c r="C31" s="440" t="s">
        <v>810</v>
      </c>
      <c r="D31" s="856" t="s">
        <v>817</v>
      </c>
      <c r="E31" s="440" t="s">
        <v>811</v>
      </c>
      <c r="F31" s="440" t="s">
        <v>811</v>
      </c>
      <c r="G31" s="850">
        <v>0</v>
      </c>
      <c r="H31" s="855" t="s">
        <v>685</v>
      </c>
      <c r="I31" s="855" t="s">
        <v>685</v>
      </c>
      <c r="J31" s="191" t="s">
        <v>364</v>
      </c>
      <c r="K31" s="191"/>
      <c r="L31" s="440" t="s">
        <v>824</v>
      </c>
      <c r="M31" s="849" t="s">
        <v>823</v>
      </c>
    </row>
    <row r="32" spans="1:13" ht="166.15" customHeight="1">
      <c r="A32" s="439"/>
      <c r="B32" s="856" t="s">
        <v>815</v>
      </c>
      <c r="C32" s="440" t="s">
        <v>810</v>
      </c>
      <c r="D32" s="856" t="s">
        <v>809</v>
      </c>
      <c r="E32" s="440" t="s">
        <v>811</v>
      </c>
      <c r="F32" s="440" t="s">
        <v>811</v>
      </c>
      <c r="G32" s="850">
        <v>0</v>
      </c>
      <c r="H32" s="855" t="s">
        <v>685</v>
      </c>
      <c r="I32" s="440" t="s">
        <v>685</v>
      </c>
      <c r="J32" s="856" t="s">
        <v>1013</v>
      </c>
      <c r="K32" s="191"/>
      <c r="L32" s="440" t="s">
        <v>824</v>
      </c>
      <c r="M32" s="849" t="s">
        <v>823</v>
      </c>
    </row>
    <row r="33" spans="1:13" ht="73.900000000000006" customHeight="1">
      <c r="A33" s="439"/>
      <c r="B33" s="856" t="s">
        <v>806</v>
      </c>
      <c r="C33" s="440" t="s">
        <v>810</v>
      </c>
      <c r="D33" s="856" t="s">
        <v>808</v>
      </c>
      <c r="E33" s="440" t="s">
        <v>811</v>
      </c>
      <c r="F33" s="440" t="s">
        <v>811</v>
      </c>
      <c r="G33" s="850">
        <v>0</v>
      </c>
      <c r="H33" s="855" t="s">
        <v>685</v>
      </c>
      <c r="I33" s="856" t="s">
        <v>807</v>
      </c>
      <c r="J33" s="440" t="s">
        <v>364</v>
      </c>
      <c r="K33" s="440"/>
      <c r="L33" s="440" t="s">
        <v>824</v>
      </c>
      <c r="M33" s="849" t="s">
        <v>822</v>
      </c>
    </row>
    <row r="34" spans="1:13" ht="90" customHeight="1">
      <c r="A34" s="439"/>
      <c r="B34" s="856" t="s">
        <v>805</v>
      </c>
      <c r="C34" s="440" t="s">
        <v>810</v>
      </c>
      <c r="D34" s="856" t="s">
        <v>804</v>
      </c>
      <c r="E34" s="440" t="s">
        <v>811</v>
      </c>
      <c r="F34" s="440" t="s">
        <v>811</v>
      </c>
      <c r="G34" s="850">
        <v>0</v>
      </c>
      <c r="H34" s="855" t="s">
        <v>685</v>
      </c>
      <c r="I34" s="856" t="s">
        <v>803</v>
      </c>
      <c r="J34" s="440" t="s">
        <v>364</v>
      </c>
      <c r="K34" s="440"/>
      <c r="L34" s="440" t="s">
        <v>824</v>
      </c>
      <c r="M34" s="849" t="s">
        <v>822</v>
      </c>
    </row>
    <row r="35" spans="1:13">
      <c r="A35" s="439"/>
      <c r="B35" s="728"/>
      <c r="C35" s="728"/>
      <c r="D35" s="728"/>
      <c r="E35" s="728"/>
      <c r="F35" s="728"/>
    </row>
    <row r="36" spans="1:13">
      <c r="A36" s="349"/>
      <c r="B36" s="728"/>
      <c r="C36" s="728"/>
      <c r="D36" s="728"/>
      <c r="E36" s="728"/>
      <c r="F36" s="728"/>
    </row>
    <row r="37" spans="1:13" ht="17.25">
      <c r="A37" s="349"/>
      <c r="B37" s="1239" t="s">
        <v>1069</v>
      </c>
      <c r="C37" s="1239"/>
      <c r="D37" s="1239"/>
      <c r="E37" s="1239"/>
      <c r="F37" s="1239"/>
      <c r="G37" s="1239"/>
      <c r="H37" s="442"/>
      <c r="I37" s="442"/>
      <c r="J37" s="442"/>
      <c r="K37" s="442"/>
      <c r="L37" s="442"/>
    </row>
    <row r="38" spans="1:13" ht="33" customHeight="1">
      <c r="A38" s="349"/>
      <c r="B38" s="1240" t="s">
        <v>1070</v>
      </c>
      <c r="C38" s="1240"/>
      <c r="D38" s="1240"/>
      <c r="E38" s="1240"/>
      <c r="F38" s="1240"/>
      <c r="G38" s="1240"/>
      <c r="H38" s="1240"/>
      <c r="I38" s="1240"/>
      <c r="J38" s="1240"/>
      <c r="K38" s="1240"/>
      <c r="L38" s="1240"/>
      <c r="M38" s="1240"/>
    </row>
    <row r="39" spans="1:13" ht="17.25">
      <c r="B39" s="1239" t="s">
        <v>1071</v>
      </c>
      <c r="C39" s="1239"/>
      <c r="D39" s="1239"/>
      <c r="E39" s="1239"/>
      <c r="F39" s="1239"/>
      <c r="G39" s="1239"/>
      <c r="H39" s="1239"/>
    </row>
    <row r="40" spans="1:13" ht="17.25">
      <c r="B40" s="1239" t="s">
        <v>1072</v>
      </c>
      <c r="C40" s="1239"/>
      <c r="D40" s="1239"/>
      <c r="E40" s="1239"/>
      <c r="F40" s="1239"/>
      <c r="G40" s="1239"/>
      <c r="H40" s="1239"/>
    </row>
    <row r="41" spans="1:13" ht="17.25">
      <c r="B41" s="1239" t="s">
        <v>1073</v>
      </c>
      <c r="C41" s="1239"/>
      <c r="D41" s="1239"/>
      <c r="E41" s="1239"/>
      <c r="F41" s="1239"/>
      <c r="G41" s="1239"/>
      <c r="H41" s="1239"/>
    </row>
    <row r="44" spans="1:13">
      <c r="B44" s="442"/>
      <c r="C44" s="442"/>
      <c r="D44" s="442"/>
      <c r="E44" s="442"/>
      <c r="F44" s="442"/>
    </row>
  </sheetData>
  <mergeCells count="6">
    <mergeCell ref="B1:M1"/>
    <mergeCell ref="B39:H39"/>
    <mergeCell ref="B40:H40"/>
    <mergeCell ref="B41:H41"/>
    <mergeCell ref="B37:G37"/>
    <mergeCell ref="B38:M38"/>
  </mergeCells>
  <pageMargins left="0.25" right="0.25" top="0.42777777777777798" bottom="0.5" header="0.05" footer="0.05"/>
  <pageSetup scale="47" fitToHeight="4" orientation="landscape" r:id="rId1"/>
  <headerFooter>
    <oddHeader>&amp;C&amp;"Century Schoolbook,Bold"&amp;14Pacific Gas &amp; Electric Company</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pageSetUpPr fitToPage="1"/>
  </sheetPr>
  <dimension ref="A1:H43"/>
  <sheetViews>
    <sheetView topLeftCell="A9" zoomScale="85" zoomScaleNormal="85" zoomScalePageLayoutView="85" workbookViewId="0">
      <selection activeCell="G38" sqref="G38"/>
    </sheetView>
  </sheetViews>
  <sheetFormatPr defaultColWidth="9.140625" defaultRowHeight="15"/>
  <cols>
    <col min="1" max="1" width="19" style="417" customWidth="1"/>
    <col min="2" max="2" width="24.7109375" style="417" customWidth="1"/>
    <col min="3" max="3" width="17.28515625" style="417" customWidth="1"/>
    <col min="4" max="4" width="17.140625" style="417" customWidth="1"/>
    <col min="5" max="5" width="15.5703125" style="417" customWidth="1"/>
    <col min="6" max="6" width="21.7109375" style="417" customWidth="1"/>
    <col min="7" max="7" width="24" style="417" customWidth="1"/>
    <col min="8" max="8" width="17.85546875" style="417" customWidth="1"/>
    <col min="9" max="16384" width="9.140625" style="417"/>
  </cols>
  <sheetData>
    <row r="1" spans="1:7" ht="63" customHeight="1" thickBot="1">
      <c r="A1" s="1241" t="s">
        <v>957</v>
      </c>
      <c r="B1" s="1242"/>
      <c r="C1" s="1242"/>
      <c r="D1" s="1242"/>
      <c r="E1" s="1242"/>
      <c r="F1" s="1242"/>
      <c r="G1" s="178"/>
    </row>
    <row r="2" spans="1:7">
      <c r="A2" s="1246" t="s">
        <v>114</v>
      </c>
      <c r="B2" s="1247"/>
      <c r="C2" s="1247"/>
      <c r="D2" s="1247"/>
      <c r="E2" s="1247"/>
      <c r="F2" s="1248"/>
    </row>
    <row r="3" spans="1:7" ht="15.75" thickBot="1">
      <c r="A3" s="1243" t="s">
        <v>110</v>
      </c>
      <c r="B3" s="1244"/>
      <c r="C3" s="1244"/>
      <c r="D3" s="1244"/>
      <c r="E3" s="1244"/>
      <c r="F3" s="1245"/>
    </row>
    <row r="4" spans="1:7" ht="60.75" thickBot="1">
      <c r="A4" s="539" t="s">
        <v>74</v>
      </c>
      <c r="B4" s="540" t="s">
        <v>108</v>
      </c>
      <c r="C4" s="540" t="s">
        <v>75</v>
      </c>
      <c r="D4" s="540" t="s">
        <v>76</v>
      </c>
      <c r="E4" s="540" t="s">
        <v>77</v>
      </c>
      <c r="F4" s="541" t="s">
        <v>1089</v>
      </c>
    </row>
    <row r="5" spans="1:7">
      <c r="A5" s="542" t="s">
        <v>831</v>
      </c>
      <c r="B5" s="543" t="s">
        <v>832</v>
      </c>
      <c r="C5" s="544">
        <v>2.6</v>
      </c>
      <c r="D5" s="544">
        <v>5.18</v>
      </c>
      <c r="E5" s="545">
        <f>SUM(C5+D5)</f>
        <v>7.7799999999999994</v>
      </c>
      <c r="F5" s="546" t="s">
        <v>363</v>
      </c>
    </row>
    <row r="6" spans="1:7">
      <c r="A6" s="547" t="s">
        <v>831</v>
      </c>
      <c r="B6" s="548" t="s">
        <v>833</v>
      </c>
      <c r="C6" s="549">
        <v>2.6</v>
      </c>
      <c r="D6" s="549">
        <v>5.18</v>
      </c>
      <c r="E6" s="550">
        <f t="shared" ref="E6:E27" si="0">SUM(C6+D6)</f>
        <v>7.7799999999999994</v>
      </c>
      <c r="F6" s="551" t="s">
        <v>363</v>
      </c>
    </row>
    <row r="7" spans="1:7">
      <c r="A7" s="552" t="s">
        <v>834</v>
      </c>
      <c r="B7" s="548" t="s">
        <v>835</v>
      </c>
      <c r="C7" s="549">
        <v>2.16</v>
      </c>
      <c r="D7" s="549">
        <v>5.18</v>
      </c>
      <c r="E7" s="550">
        <f t="shared" si="0"/>
        <v>7.34</v>
      </c>
      <c r="F7" s="551" t="s">
        <v>364</v>
      </c>
    </row>
    <row r="8" spans="1:7">
      <c r="A8" s="553" t="s">
        <v>834</v>
      </c>
      <c r="B8" s="440" t="s">
        <v>836</v>
      </c>
      <c r="C8" s="549">
        <v>2.16</v>
      </c>
      <c r="D8" s="549">
        <v>5.18</v>
      </c>
      <c r="E8" s="550">
        <f t="shared" si="0"/>
        <v>7.34</v>
      </c>
      <c r="F8" s="551" t="s">
        <v>364</v>
      </c>
    </row>
    <row r="9" spans="1:7">
      <c r="A9" s="553" t="s">
        <v>834</v>
      </c>
      <c r="B9" s="440" t="s">
        <v>837</v>
      </c>
      <c r="C9" s="549">
        <v>2.39</v>
      </c>
      <c r="D9" s="549">
        <v>5.18</v>
      </c>
      <c r="E9" s="550">
        <f t="shared" si="0"/>
        <v>7.57</v>
      </c>
      <c r="F9" s="551" t="s">
        <v>364</v>
      </c>
    </row>
    <row r="10" spans="1:7">
      <c r="A10" s="553" t="s">
        <v>834</v>
      </c>
      <c r="B10" s="440" t="s">
        <v>838</v>
      </c>
      <c r="C10" s="549">
        <v>2.39</v>
      </c>
      <c r="D10" s="549">
        <v>5.18</v>
      </c>
      <c r="E10" s="550">
        <f t="shared" si="0"/>
        <v>7.57</v>
      </c>
      <c r="F10" s="551" t="s">
        <v>364</v>
      </c>
    </row>
    <row r="11" spans="1:7">
      <c r="A11" s="554" t="s">
        <v>834</v>
      </c>
      <c r="B11" s="440" t="s">
        <v>839</v>
      </c>
      <c r="C11" s="549">
        <v>2.6</v>
      </c>
      <c r="D11" s="549">
        <v>5.18</v>
      </c>
      <c r="E11" s="550">
        <f t="shared" si="0"/>
        <v>7.7799999999999994</v>
      </c>
      <c r="F11" s="551" t="s">
        <v>364</v>
      </c>
    </row>
    <row r="12" spans="1:7">
      <c r="A12" s="554" t="s">
        <v>834</v>
      </c>
      <c r="B12" s="440" t="s">
        <v>832</v>
      </c>
      <c r="C12" s="549">
        <v>2.6</v>
      </c>
      <c r="D12" s="549">
        <v>5.18</v>
      </c>
      <c r="E12" s="550">
        <f t="shared" si="0"/>
        <v>7.7799999999999994</v>
      </c>
      <c r="F12" s="551" t="s">
        <v>364</v>
      </c>
    </row>
    <row r="13" spans="1:7">
      <c r="A13" s="553" t="s">
        <v>840</v>
      </c>
      <c r="B13" s="440" t="s">
        <v>841</v>
      </c>
      <c r="C13" s="549">
        <v>2.39</v>
      </c>
      <c r="D13" s="549">
        <v>5.18</v>
      </c>
      <c r="E13" s="550">
        <f t="shared" si="0"/>
        <v>7.57</v>
      </c>
      <c r="F13" s="551" t="s">
        <v>363</v>
      </c>
    </row>
    <row r="14" spans="1:7">
      <c r="A14" s="553" t="s">
        <v>840</v>
      </c>
      <c r="B14" s="440" t="s">
        <v>842</v>
      </c>
      <c r="C14" s="549">
        <v>2.39</v>
      </c>
      <c r="D14" s="549">
        <v>5.18</v>
      </c>
      <c r="E14" s="550">
        <f t="shared" si="0"/>
        <v>7.57</v>
      </c>
      <c r="F14" s="551" t="s">
        <v>363</v>
      </c>
    </row>
    <row r="15" spans="1:7">
      <c r="A15" s="553" t="s">
        <v>840</v>
      </c>
      <c r="B15" s="440" t="s">
        <v>843</v>
      </c>
      <c r="C15" s="549">
        <v>2.6</v>
      </c>
      <c r="D15" s="549">
        <v>5.18</v>
      </c>
      <c r="E15" s="550">
        <f t="shared" si="0"/>
        <v>7.7799999999999994</v>
      </c>
      <c r="F15" s="551" t="s">
        <v>364</v>
      </c>
    </row>
    <row r="16" spans="1:7">
      <c r="A16" s="553" t="s">
        <v>840</v>
      </c>
      <c r="B16" s="440" t="s">
        <v>844</v>
      </c>
      <c r="C16" s="549">
        <v>2.6</v>
      </c>
      <c r="D16" s="549">
        <v>5.18</v>
      </c>
      <c r="E16" s="550">
        <f t="shared" si="0"/>
        <v>7.7799999999999994</v>
      </c>
      <c r="F16" s="551" t="s">
        <v>364</v>
      </c>
    </row>
    <row r="17" spans="1:8">
      <c r="A17" s="553" t="s">
        <v>840</v>
      </c>
      <c r="B17" s="440" t="s">
        <v>845</v>
      </c>
      <c r="C17" s="549">
        <v>2.6</v>
      </c>
      <c r="D17" s="549">
        <v>5.18</v>
      </c>
      <c r="E17" s="550">
        <f t="shared" si="0"/>
        <v>7.7799999999999994</v>
      </c>
      <c r="F17" s="551" t="s">
        <v>364</v>
      </c>
      <c r="G17" s="178"/>
      <c r="H17" s="178"/>
    </row>
    <row r="18" spans="1:8">
      <c r="A18" s="553" t="s">
        <v>840</v>
      </c>
      <c r="B18" s="440" t="s">
        <v>846</v>
      </c>
      <c r="C18" s="549">
        <v>2.6</v>
      </c>
      <c r="D18" s="549">
        <v>5.18</v>
      </c>
      <c r="E18" s="550">
        <f t="shared" si="0"/>
        <v>7.7799999999999994</v>
      </c>
      <c r="F18" s="551" t="s">
        <v>364</v>
      </c>
      <c r="G18" s="555"/>
      <c r="H18" s="555"/>
    </row>
    <row r="19" spans="1:8">
      <c r="A19" s="553" t="s">
        <v>840</v>
      </c>
      <c r="B19" s="440" t="s">
        <v>847</v>
      </c>
      <c r="C19" s="549">
        <v>2.6</v>
      </c>
      <c r="D19" s="549">
        <v>5.18</v>
      </c>
      <c r="E19" s="550">
        <f t="shared" si="0"/>
        <v>7.7799999999999994</v>
      </c>
      <c r="F19" s="551" t="s">
        <v>364</v>
      </c>
      <c r="G19" s="555"/>
      <c r="H19" s="555"/>
    </row>
    <row r="20" spans="1:8">
      <c r="A20" s="554" t="s">
        <v>840</v>
      </c>
      <c r="B20" s="440" t="s">
        <v>848</v>
      </c>
      <c r="C20" s="549">
        <v>2.6</v>
      </c>
      <c r="D20" s="549">
        <v>5.18</v>
      </c>
      <c r="E20" s="550">
        <f t="shared" si="0"/>
        <v>7.7799999999999994</v>
      </c>
      <c r="F20" s="551" t="s">
        <v>364</v>
      </c>
      <c r="G20" s="372"/>
      <c r="H20" s="372"/>
    </row>
    <row r="21" spans="1:8">
      <c r="A21" s="554" t="s">
        <v>849</v>
      </c>
      <c r="B21" s="440" t="s">
        <v>850</v>
      </c>
      <c r="C21" s="549">
        <v>2.16</v>
      </c>
      <c r="D21" s="549">
        <v>5.18</v>
      </c>
      <c r="E21" s="550">
        <f t="shared" si="0"/>
        <v>7.34</v>
      </c>
      <c r="F21" s="556" t="s">
        <v>363</v>
      </c>
      <c r="G21" s="372"/>
      <c r="H21" s="372"/>
    </row>
    <row r="22" spans="1:8">
      <c r="A22" s="554" t="s">
        <v>849</v>
      </c>
      <c r="B22" s="440" t="s">
        <v>851</v>
      </c>
      <c r="C22" s="549">
        <v>2.39</v>
      </c>
      <c r="D22" s="549">
        <v>5.18</v>
      </c>
      <c r="E22" s="550">
        <f t="shared" si="0"/>
        <v>7.57</v>
      </c>
      <c r="F22" s="556" t="s">
        <v>363</v>
      </c>
      <c r="G22" s="372"/>
      <c r="H22" s="372"/>
    </row>
    <row r="23" spans="1:8">
      <c r="A23" s="554" t="s">
        <v>849</v>
      </c>
      <c r="B23" s="440" t="s">
        <v>852</v>
      </c>
      <c r="C23" s="549">
        <v>2.39</v>
      </c>
      <c r="D23" s="549">
        <v>5.18</v>
      </c>
      <c r="E23" s="550">
        <f t="shared" si="0"/>
        <v>7.57</v>
      </c>
      <c r="F23" s="556" t="s">
        <v>363</v>
      </c>
      <c r="G23" s="372"/>
      <c r="H23" s="372"/>
    </row>
    <row r="24" spans="1:8">
      <c r="A24" s="554" t="s">
        <v>849</v>
      </c>
      <c r="B24" s="440" t="s">
        <v>853</v>
      </c>
      <c r="C24" s="549">
        <v>2.39</v>
      </c>
      <c r="D24" s="549">
        <v>5.18</v>
      </c>
      <c r="E24" s="550">
        <f t="shared" si="0"/>
        <v>7.57</v>
      </c>
      <c r="F24" s="556" t="s">
        <v>363</v>
      </c>
      <c r="G24" s="372"/>
      <c r="H24" s="372"/>
    </row>
    <row r="25" spans="1:8">
      <c r="A25" s="554" t="s">
        <v>849</v>
      </c>
      <c r="B25" s="440" t="s">
        <v>854</v>
      </c>
      <c r="C25" s="549">
        <v>2.6</v>
      </c>
      <c r="D25" s="549">
        <v>5.18</v>
      </c>
      <c r="E25" s="550">
        <f t="shared" si="0"/>
        <v>7.7799999999999994</v>
      </c>
      <c r="F25" s="556" t="s">
        <v>363</v>
      </c>
    </row>
    <row r="26" spans="1:8">
      <c r="A26" s="554" t="s">
        <v>849</v>
      </c>
      <c r="B26" s="440" t="s">
        <v>832</v>
      </c>
      <c r="C26" s="549">
        <v>2.6</v>
      </c>
      <c r="D26" s="549">
        <v>5.18</v>
      </c>
      <c r="E26" s="550">
        <f t="shared" si="0"/>
        <v>7.7799999999999994</v>
      </c>
      <c r="F26" s="556" t="s">
        <v>363</v>
      </c>
    </row>
    <row r="27" spans="1:8" ht="15.75" thickBot="1">
      <c r="A27" s="557" t="s">
        <v>849</v>
      </c>
      <c r="B27" s="558" t="s">
        <v>848</v>
      </c>
      <c r="C27" s="559">
        <v>2.6</v>
      </c>
      <c r="D27" s="559">
        <v>5.18</v>
      </c>
      <c r="E27" s="560">
        <f t="shared" si="0"/>
        <v>7.7799999999999994</v>
      </c>
      <c r="F27" s="561" t="s">
        <v>363</v>
      </c>
    </row>
    <row r="28" spans="1:8">
      <c r="B28" s="372"/>
      <c r="C28" s="372"/>
      <c r="D28" s="372"/>
      <c r="E28" s="372"/>
      <c r="F28" s="372"/>
    </row>
    <row r="29" spans="1:8" ht="15.75" thickBot="1"/>
    <row r="30" spans="1:8" ht="41.45" customHeight="1" thickBot="1">
      <c r="A30" s="562" t="s">
        <v>32</v>
      </c>
      <c r="B30" s="462" t="s">
        <v>111</v>
      </c>
      <c r="C30" s="462" t="s">
        <v>78</v>
      </c>
      <c r="D30" s="462" t="s">
        <v>79</v>
      </c>
      <c r="E30" s="463" t="s">
        <v>956</v>
      </c>
    </row>
    <row r="31" spans="1:8">
      <c r="A31" s="563">
        <v>2009</v>
      </c>
      <c r="B31" s="564">
        <v>81308</v>
      </c>
      <c r="C31" s="565">
        <v>69970</v>
      </c>
      <c r="D31" s="566">
        <v>4.57</v>
      </c>
      <c r="E31" s="567">
        <v>5.1198079999999999</v>
      </c>
    </row>
    <row r="32" spans="1:8">
      <c r="A32" s="568">
        <v>2010</v>
      </c>
      <c r="B32" s="569">
        <v>133329</v>
      </c>
      <c r="C32" s="570">
        <v>109663</v>
      </c>
      <c r="D32" s="571">
        <v>4.6900869026016068</v>
      </c>
      <c r="E32" s="572">
        <v>8.2292000000000005</v>
      </c>
    </row>
    <row r="33" spans="1:5">
      <c r="A33" s="568">
        <v>2011</v>
      </c>
      <c r="B33" s="573">
        <v>128071</v>
      </c>
      <c r="C33" s="574">
        <v>105849</v>
      </c>
      <c r="D33" s="575">
        <v>4.6914378029079158</v>
      </c>
      <c r="E33" s="576">
        <v>7.9452959999999999</v>
      </c>
    </row>
    <row r="34" spans="1:5">
      <c r="A34" s="568">
        <v>2012</v>
      </c>
      <c r="B34" s="577">
        <v>115229</v>
      </c>
      <c r="C34" s="570">
        <v>91906</v>
      </c>
      <c r="D34" s="571">
        <v>4.6720235893195223</v>
      </c>
      <c r="E34" s="572">
        <v>5.8826984699999993</v>
      </c>
    </row>
    <row r="35" spans="1:5">
      <c r="A35" s="578">
        <v>2013</v>
      </c>
      <c r="B35" s="569">
        <v>123566</v>
      </c>
      <c r="C35" s="574">
        <v>92655</v>
      </c>
      <c r="D35" s="571">
        <v>4.5586098969294699</v>
      </c>
      <c r="E35" s="572">
        <v>5.84</v>
      </c>
    </row>
    <row r="36" spans="1:5" ht="15.75" thickBot="1">
      <c r="A36" s="579">
        <v>2014</v>
      </c>
      <c r="B36" s="580">
        <v>123539</v>
      </c>
      <c r="C36" s="581">
        <v>96508</v>
      </c>
      <c r="D36" s="582">
        <v>4.5963236208397236</v>
      </c>
      <c r="E36" s="583">
        <v>6.1221898699999997</v>
      </c>
    </row>
    <row r="38" spans="1:5" s="860" customFormat="1">
      <c r="A38" s="109" t="s">
        <v>1147</v>
      </c>
    </row>
    <row r="39" spans="1:5" s="860" customFormat="1" ht="12.75">
      <c r="A39" s="109" t="s">
        <v>340</v>
      </c>
    </row>
    <row r="40" spans="1:5" s="860" customFormat="1">
      <c r="A40" s="109" t="s">
        <v>1148</v>
      </c>
    </row>
    <row r="41" spans="1:5" s="860" customFormat="1">
      <c r="A41" s="109" t="s">
        <v>1149</v>
      </c>
    </row>
    <row r="42" spans="1:5">
      <c r="A42" s="441"/>
    </row>
    <row r="43" spans="1:5">
      <c r="A43" s="441"/>
    </row>
  </sheetData>
  <mergeCells count="3">
    <mergeCell ref="A1:F1"/>
    <mergeCell ref="A3:F3"/>
    <mergeCell ref="A2:F2"/>
  </mergeCells>
  <phoneticPr fontId="4" type="noConversion"/>
  <printOptions horizontalCentered="1"/>
  <pageMargins left="0.5" right="0.5" top="0.75" bottom="0.75" header="0.5" footer="0.5"/>
  <pageSetup scale="84" firstPageNumber="93" orientation="portrait" useFirstPageNumber="1" r:id="rId1"/>
  <headerFooter scaleWithDoc="0" alignWithMargins="0">
    <oddHeader>&amp;C&amp;"Century Schoolbook,Bold"&amp;14Pacific Gas and Electric Company</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pageSetUpPr fitToPage="1"/>
  </sheetPr>
  <dimension ref="A1:H235"/>
  <sheetViews>
    <sheetView zoomScaleNormal="100" zoomScalePageLayoutView="75" workbookViewId="0">
      <selection activeCell="I2" sqref="I2"/>
    </sheetView>
  </sheetViews>
  <sheetFormatPr defaultColWidth="9.140625" defaultRowHeight="12.75"/>
  <cols>
    <col min="1" max="1" width="38.85546875" style="110" customWidth="1"/>
    <col min="2" max="3" width="11" style="110" customWidth="1"/>
    <col min="4" max="4" width="10.42578125" style="110" customWidth="1"/>
    <col min="5" max="5" width="10.7109375" style="110" customWidth="1"/>
    <col min="6" max="6" width="11.140625" style="110" customWidth="1"/>
    <col min="7" max="7" width="15.42578125" style="110" customWidth="1"/>
    <col min="8" max="8" width="12.5703125" style="110" customWidth="1"/>
    <col min="9" max="16384" width="9.140625" style="110"/>
  </cols>
  <sheetData>
    <row r="1" spans="1:8" ht="48" customHeight="1">
      <c r="A1" s="1135" t="s">
        <v>1009</v>
      </c>
      <c r="B1" s="1135"/>
      <c r="C1" s="1135"/>
      <c r="D1" s="1135"/>
      <c r="E1" s="1135"/>
      <c r="F1" s="1135"/>
      <c r="G1" s="1135"/>
      <c r="H1" s="1135"/>
    </row>
    <row r="2" spans="1:8" ht="15.75" thickBot="1">
      <c r="A2" s="91"/>
      <c r="B2" s="584"/>
      <c r="C2" s="585"/>
      <c r="D2" s="585"/>
      <c r="E2" s="585"/>
      <c r="F2" s="115"/>
      <c r="G2" s="114"/>
      <c r="H2" s="114"/>
    </row>
    <row r="3" spans="1:8" ht="15">
      <c r="A3" s="1251" t="s">
        <v>70</v>
      </c>
      <c r="B3" s="586"/>
      <c r="C3" s="1249" t="s">
        <v>34</v>
      </c>
      <c r="D3" s="1249"/>
      <c r="E3" s="1249"/>
      <c r="F3" s="587"/>
      <c r="G3" s="588"/>
      <c r="H3" s="589"/>
    </row>
    <row r="4" spans="1:8" ht="45.75" customHeight="1" thickBot="1">
      <c r="A4" s="1252"/>
      <c r="B4" s="590" t="s">
        <v>67</v>
      </c>
      <c r="C4" s="591" t="s">
        <v>71</v>
      </c>
      <c r="D4" s="591" t="s">
        <v>72</v>
      </c>
      <c r="E4" s="591" t="s">
        <v>73</v>
      </c>
      <c r="F4" s="592" t="s">
        <v>107</v>
      </c>
      <c r="G4" s="593" t="s">
        <v>869</v>
      </c>
      <c r="H4" s="594" t="s">
        <v>584</v>
      </c>
    </row>
    <row r="5" spans="1:8" ht="14.25" customHeight="1">
      <c r="A5" s="595" t="s">
        <v>585</v>
      </c>
      <c r="B5" s="596">
        <v>13</v>
      </c>
      <c r="C5" s="597">
        <v>0</v>
      </c>
      <c r="D5" s="597">
        <v>0</v>
      </c>
      <c r="E5" s="597">
        <v>0</v>
      </c>
      <c r="F5" s="598">
        <v>25</v>
      </c>
      <c r="G5" s="599">
        <v>6234.9013765837863</v>
      </c>
      <c r="H5" s="600">
        <v>0</v>
      </c>
    </row>
    <row r="6" spans="1:8" ht="14.25" customHeight="1">
      <c r="A6" s="595" t="s">
        <v>586</v>
      </c>
      <c r="B6" s="601">
        <v>13</v>
      </c>
      <c r="C6" s="602">
        <v>0</v>
      </c>
      <c r="D6" s="602">
        <v>0</v>
      </c>
      <c r="E6" s="602">
        <v>0</v>
      </c>
      <c r="F6" s="603">
        <v>150</v>
      </c>
      <c r="G6" s="604">
        <v>37409.408259502714</v>
      </c>
      <c r="H6" s="605">
        <v>0</v>
      </c>
    </row>
    <row r="7" spans="1:8" ht="14.25" customHeight="1">
      <c r="A7" s="595" t="s">
        <v>587</v>
      </c>
      <c r="B7" s="601">
        <v>13</v>
      </c>
      <c r="C7" s="606">
        <v>0.53780363488552929</v>
      </c>
      <c r="D7" s="606">
        <v>0.62682919119967295</v>
      </c>
      <c r="E7" s="606">
        <v>0.41308584672192294</v>
      </c>
      <c r="F7" s="603">
        <v>1104</v>
      </c>
      <c r="G7" s="604">
        <v>275333.24478994001</v>
      </c>
      <c r="H7" s="605">
        <v>120339.96177239325</v>
      </c>
    </row>
    <row r="8" spans="1:8" ht="14.25" customHeight="1">
      <c r="A8" s="595" t="s">
        <v>590</v>
      </c>
      <c r="B8" s="601">
        <v>1</v>
      </c>
      <c r="C8" s="606">
        <v>0</v>
      </c>
      <c r="D8" s="606">
        <v>0</v>
      </c>
      <c r="E8" s="606">
        <v>0</v>
      </c>
      <c r="F8" s="603">
        <v>30</v>
      </c>
      <c r="G8" s="604">
        <v>12856.881366459625</v>
      </c>
      <c r="H8" s="605">
        <v>0</v>
      </c>
    </row>
    <row r="9" spans="1:8" ht="14.25" customHeight="1">
      <c r="A9" s="595" t="s">
        <v>958</v>
      </c>
      <c r="B9" s="601">
        <v>1</v>
      </c>
      <c r="C9" s="606">
        <v>1.1749548861410138E-3</v>
      </c>
      <c r="D9" s="606">
        <v>1.425163538415407E-3</v>
      </c>
      <c r="E9" s="606">
        <v>7.3957994246959908E-4</v>
      </c>
      <c r="F9" s="603">
        <v>21</v>
      </c>
      <c r="G9" s="604">
        <v>8999.8169565217377</v>
      </c>
      <c r="H9" s="605">
        <v>5.2935477412976573</v>
      </c>
    </row>
    <row r="10" spans="1:8" ht="14.25" customHeight="1">
      <c r="A10" s="595" t="s">
        <v>591</v>
      </c>
      <c r="B10" s="601">
        <v>1</v>
      </c>
      <c r="C10" s="606">
        <v>0</v>
      </c>
      <c r="D10" s="606">
        <v>0</v>
      </c>
      <c r="E10" s="606">
        <v>0</v>
      </c>
      <c r="F10" s="603">
        <v>5</v>
      </c>
      <c r="G10" s="604">
        <v>2142.8135610766044</v>
      </c>
      <c r="H10" s="605">
        <v>0</v>
      </c>
    </row>
    <row r="11" spans="1:8" ht="14.25" customHeight="1">
      <c r="A11" s="595" t="s">
        <v>592</v>
      </c>
      <c r="B11" s="601">
        <v>1</v>
      </c>
      <c r="C11" s="606">
        <v>0</v>
      </c>
      <c r="D11" s="606">
        <v>0</v>
      </c>
      <c r="E11" s="606">
        <v>0</v>
      </c>
      <c r="F11" s="603">
        <v>69</v>
      </c>
      <c r="G11" s="604">
        <v>29570.827142857139</v>
      </c>
      <c r="H11" s="605">
        <v>0</v>
      </c>
    </row>
    <row r="12" spans="1:8" ht="14.25" customHeight="1">
      <c r="A12" s="595" t="s">
        <v>959</v>
      </c>
      <c r="B12" s="601">
        <v>1</v>
      </c>
      <c r="C12" s="606">
        <v>1.1734038666520697E-3</v>
      </c>
      <c r="D12" s="606">
        <v>1.4251635384154072E-3</v>
      </c>
      <c r="E12" s="606">
        <v>7.3906024843263638E-4</v>
      </c>
      <c r="F12" s="603">
        <v>39</v>
      </c>
      <c r="G12" s="604">
        <v>16713.945776397515</v>
      </c>
      <c r="H12" s="605">
        <v>9.8472928153318939</v>
      </c>
    </row>
    <row r="13" spans="1:8" ht="14.25" customHeight="1">
      <c r="A13" s="595" t="s">
        <v>593</v>
      </c>
      <c r="B13" s="601">
        <v>11</v>
      </c>
      <c r="C13" s="606">
        <v>0</v>
      </c>
      <c r="D13" s="606">
        <v>0</v>
      </c>
      <c r="E13" s="606">
        <v>0</v>
      </c>
      <c r="F13" s="603">
        <v>7</v>
      </c>
      <c r="G13" s="604">
        <v>2999.9389855072459</v>
      </c>
      <c r="H13" s="605">
        <v>0</v>
      </c>
    </row>
    <row r="14" spans="1:8" ht="14.25" customHeight="1">
      <c r="A14" s="595" t="s">
        <v>594</v>
      </c>
      <c r="B14" s="601">
        <v>11</v>
      </c>
      <c r="C14" s="606">
        <v>0</v>
      </c>
      <c r="D14" s="606">
        <v>0</v>
      </c>
      <c r="E14" s="606">
        <v>0</v>
      </c>
      <c r="F14" s="603">
        <v>35</v>
      </c>
      <c r="G14" s="604">
        <v>14999.694927536229</v>
      </c>
      <c r="H14" s="605">
        <v>0</v>
      </c>
    </row>
    <row r="15" spans="1:8" ht="14.25" customHeight="1">
      <c r="A15" s="595" t="s">
        <v>595</v>
      </c>
      <c r="B15" s="601">
        <v>11</v>
      </c>
      <c r="C15" s="606">
        <v>0</v>
      </c>
      <c r="D15" s="606">
        <v>0</v>
      </c>
      <c r="E15" s="606">
        <v>0</v>
      </c>
      <c r="F15" s="603">
        <v>72</v>
      </c>
      <c r="G15" s="604">
        <v>30856.515279503103</v>
      </c>
      <c r="H15" s="605">
        <v>0</v>
      </c>
    </row>
    <row r="16" spans="1:8" ht="14.25" customHeight="1">
      <c r="A16" s="595" t="s">
        <v>596</v>
      </c>
      <c r="B16" s="601">
        <v>12</v>
      </c>
      <c r="C16" s="606">
        <v>0</v>
      </c>
      <c r="D16" s="606">
        <v>0</v>
      </c>
      <c r="E16" s="606">
        <v>0</v>
      </c>
      <c r="F16" s="603">
        <v>272</v>
      </c>
      <c r="G16" s="604">
        <v>116569.05772256728</v>
      </c>
      <c r="H16" s="605">
        <v>0</v>
      </c>
    </row>
    <row r="17" spans="1:8" ht="14.25" customHeight="1">
      <c r="A17" s="595" t="s">
        <v>597</v>
      </c>
      <c r="B17" s="601">
        <v>12</v>
      </c>
      <c r="C17" s="606">
        <v>0</v>
      </c>
      <c r="D17" s="606">
        <v>0</v>
      </c>
      <c r="E17" s="606">
        <v>0</v>
      </c>
      <c r="F17" s="603">
        <v>3</v>
      </c>
      <c r="G17" s="604">
        <v>1285.6881366459625</v>
      </c>
      <c r="H17" s="605">
        <v>0</v>
      </c>
    </row>
    <row r="18" spans="1:8" ht="14.25" customHeight="1">
      <c r="A18" s="595" t="s">
        <v>598</v>
      </c>
      <c r="B18" s="601">
        <v>12</v>
      </c>
      <c r="C18" s="606">
        <v>0</v>
      </c>
      <c r="D18" s="606">
        <v>0</v>
      </c>
      <c r="E18" s="606">
        <v>0</v>
      </c>
      <c r="F18" s="603">
        <v>107</v>
      </c>
      <c r="G18" s="604">
        <v>45856.21020703933</v>
      </c>
      <c r="H18" s="605">
        <v>0</v>
      </c>
    </row>
    <row r="19" spans="1:8" ht="14.25" customHeight="1">
      <c r="A19" s="595" t="s">
        <v>599</v>
      </c>
      <c r="B19" s="601">
        <v>13</v>
      </c>
      <c r="C19" s="606">
        <v>0</v>
      </c>
      <c r="D19" s="606">
        <v>0</v>
      </c>
      <c r="E19" s="606">
        <v>0</v>
      </c>
      <c r="F19" s="603">
        <v>22</v>
      </c>
      <c r="G19" s="604">
        <v>9428.3796687370595</v>
      </c>
      <c r="H19" s="605">
        <v>0</v>
      </c>
    </row>
    <row r="20" spans="1:8" ht="14.25" customHeight="1">
      <c r="A20" s="595" t="s">
        <v>600</v>
      </c>
      <c r="B20" s="601">
        <v>13</v>
      </c>
      <c r="C20" s="606">
        <v>0</v>
      </c>
      <c r="D20" s="606">
        <v>0</v>
      </c>
      <c r="E20" s="606">
        <v>0</v>
      </c>
      <c r="F20" s="603">
        <v>5</v>
      </c>
      <c r="G20" s="604">
        <v>2142.8135610766044</v>
      </c>
      <c r="H20" s="605">
        <v>0</v>
      </c>
    </row>
    <row r="21" spans="1:8" ht="12" customHeight="1">
      <c r="A21" s="595" t="s">
        <v>601</v>
      </c>
      <c r="B21" s="601">
        <v>13</v>
      </c>
      <c r="C21" s="606">
        <v>0</v>
      </c>
      <c r="D21" s="606">
        <v>0</v>
      </c>
      <c r="E21" s="606">
        <v>0</v>
      </c>
      <c r="F21" s="603">
        <v>67</v>
      </c>
      <c r="G21" s="604">
        <v>28713.701718426499</v>
      </c>
      <c r="H21" s="605">
        <v>0</v>
      </c>
    </row>
    <row r="22" spans="1:8" ht="12" customHeight="1">
      <c r="A22" s="595" t="s">
        <v>602</v>
      </c>
      <c r="B22" s="601">
        <v>16</v>
      </c>
      <c r="C22" s="606">
        <v>0</v>
      </c>
      <c r="D22" s="606">
        <v>0</v>
      </c>
      <c r="E22" s="606">
        <v>0</v>
      </c>
      <c r="F22" s="603">
        <v>5</v>
      </c>
      <c r="G22" s="604">
        <v>2142.8135610766044</v>
      </c>
      <c r="H22" s="605">
        <v>0</v>
      </c>
    </row>
    <row r="23" spans="1:8" ht="12" customHeight="1">
      <c r="A23" s="595" t="s">
        <v>603</v>
      </c>
      <c r="B23" s="601">
        <v>16</v>
      </c>
      <c r="C23" s="606">
        <v>0</v>
      </c>
      <c r="D23" s="606">
        <v>0</v>
      </c>
      <c r="E23" s="606">
        <v>0</v>
      </c>
      <c r="F23" s="603">
        <v>18</v>
      </c>
      <c r="G23" s="604">
        <v>7714.1288198757757</v>
      </c>
      <c r="H23" s="605">
        <v>0</v>
      </c>
    </row>
    <row r="24" spans="1:8" ht="12" customHeight="1">
      <c r="A24" s="595" t="s">
        <v>604</v>
      </c>
      <c r="B24" s="601">
        <v>2</v>
      </c>
      <c r="C24" s="606">
        <v>0</v>
      </c>
      <c r="D24" s="606">
        <v>0</v>
      </c>
      <c r="E24" s="606">
        <v>0</v>
      </c>
      <c r="F24" s="603">
        <v>145</v>
      </c>
      <c r="G24" s="604">
        <v>62141.593271221522</v>
      </c>
      <c r="H24" s="605">
        <v>0</v>
      </c>
    </row>
    <row r="25" spans="1:8" ht="12" customHeight="1">
      <c r="A25" s="595" t="s">
        <v>960</v>
      </c>
      <c r="B25" s="601">
        <v>2</v>
      </c>
      <c r="C25" s="606">
        <v>7.4199974392667664E-2</v>
      </c>
      <c r="D25" s="606">
        <v>9.3099636730439056E-2</v>
      </c>
      <c r="E25" s="606">
        <v>4.6587951188790194E-2</v>
      </c>
      <c r="F25" s="603">
        <v>187</v>
      </c>
      <c r="G25" s="604">
        <v>80141.227184264993</v>
      </c>
      <c r="H25" s="605">
        <v>3058.4833354645098</v>
      </c>
    </row>
    <row r="26" spans="1:8" ht="12" customHeight="1">
      <c r="A26" s="595" t="s">
        <v>605</v>
      </c>
      <c r="B26" s="601">
        <v>2</v>
      </c>
      <c r="C26" s="606">
        <v>0</v>
      </c>
      <c r="D26" s="606">
        <v>0</v>
      </c>
      <c r="E26" s="606">
        <v>0</v>
      </c>
      <c r="F26" s="603">
        <v>18</v>
      </c>
      <c r="G26" s="604">
        <v>7714.1288198757757</v>
      </c>
      <c r="H26" s="605">
        <v>0</v>
      </c>
    </row>
    <row r="27" spans="1:8" ht="12" customHeight="1">
      <c r="A27" s="595" t="s">
        <v>961</v>
      </c>
      <c r="B27" s="601">
        <v>2</v>
      </c>
      <c r="C27" s="606">
        <v>7.4149570611492882E-2</v>
      </c>
      <c r="D27" s="606">
        <v>9.3099636730439042E-2</v>
      </c>
      <c r="E27" s="606">
        <v>4.657129283128781E-2</v>
      </c>
      <c r="F27" s="603">
        <v>46</v>
      </c>
      <c r="G27" s="604">
        <v>19713.884761904759</v>
      </c>
      <c r="H27" s="605">
        <v>753.0054406894501</v>
      </c>
    </row>
    <row r="28" spans="1:8" ht="12" customHeight="1">
      <c r="A28" s="595" t="s">
        <v>606</v>
      </c>
      <c r="B28" s="601">
        <v>2</v>
      </c>
      <c r="C28" s="606">
        <v>0</v>
      </c>
      <c r="D28" s="606">
        <v>0</v>
      </c>
      <c r="E28" s="606">
        <v>0</v>
      </c>
      <c r="F28" s="603">
        <v>144</v>
      </c>
      <c r="G28" s="604">
        <v>61713.030559006205</v>
      </c>
      <c r="H28" s="605">
        <v>0</v>
      </c>
    </row>
    <row r="29" spans="1:8" ht="12" customHeight="1">
      <c r="A29" s="595" t="s">
        <v>962</v>
      </c>
      <c r="B29" s="601">
        <v>2</v>
      </c>
      <c r="C29" s="606">
        <v>7.4211765154536272E-2</v>
      </c>
      <c r="D29" s="606">
        <v>9.3099636730439056E-2</v>
      </c>
      <c r="E29" s="606">
        <v>4.6591848014025425E-2</v>
      </c>
      <c r="F29" s="603">
        <v>281</v>
      </c>
      <c r="G29" s="604">
        <v>120426.12213250516</v>
      </c>
      <c r="H29" s="605">
        <v>4594.9735418285345</v>
      </c>
    </row>
    <row r="30" spans="1:8" ht="12" customHeight="1">
      <c r="A30" s="595" t="s">
        <v>607</v>
      </c>
      <c r="B30" s="601" t="s">
        <v>588</v>
      </c>
      <c r="C30" s="606">
        <v>0</v>
      </c>
      <c r="D30" s="606">
        <v>0</v>
      </c>
      <c r="E30" s="606">
        <v>0</v>
      </c>
      <c r="F30" s="603">
        <v>2668</v>
      </c>
      <c r="G30" s="604">
        <v>1143405.3161904761</v>
      </c>
      <c r="H30" s="605">
        <v>0</v>
      </c>
    </row>
    <row r="31" spans="1:8" ht="12" customHeight="1">
      <c r="A31" s="595" t="s">
        <v>607</v>
      </c>
      <c r="B31" s="601" t="s">
        <v>589</v>
      </c>
      <c r="C31" s="606">
        <v>0</v>
      </c>
      <c r="D31" s="606">
        <v>0</v>
      </c>
      <c r="E31" s="606">
        <v>0</v>
      </c>
      <c r="F31" s="603">
        <v>903</v>
      </c>
      <c r="G31" s="604">
        <v>386992.12913043471</v>
      </c>
      <c r="H31" s="605">
        <v>0</v>
      </c>
    </row>
    <row r="32" spans="1:8" ht="12" customHeight="1">
      <c r="A32" s="595" t="s">
        <v>963</v>
      </c>
      <c r="B32" s="601" t="s">
        <v>588</v>
      </c>
      <c r="C32" s="606">
        <v>4.168837696613524E-2</v>
      </c>
      <c r="D32" s="606">
        <v>5.4023641107374738E-2</v>
      </c>
      <c r="E32" s="606">
        <v>2.5471300541717687E-2</v>
      </c>
      <c r="F32" s="603">
        <v>62</v>
      </c>
      <c r="G32" s="604">
        <v>26570.888157349895</v>
      </c>
      <c r="H32" s="605">
        <v>547.76621375891614</v>
      </c>
    </row>
    <row r="33" spans="1:8" ht="12" customHeight="1">
      <c r="A33" s="595" t="s">
        <v>963</v>
      </c>
      <c r="B33" s="601" t="s">
        <v>589</v>
      </c>
      <c r="C33" s="606">
        <v>4.3638281621324153E-2</v>
      </c>
      <c r="D33" s="606">
        <v>5.4023641107374752E-2</v>
      </c>
      <c r="E33" s="606">
        <v>2.7437871110168179E-2</v>
      </c>
      <c r="F33" s="603">
        <v>74</v>
      </c>
      <c r="G33" s="604">
        <v>31713.640703933743</v>
      </c>
      <c r="H33" s="605">
        <v>704.98699728870861</v>
      </c>
    </row>
    <row r="34" spans="1:8" ht="12" customHeight="1">
      <c r="A34" s="595" t="s">
        <v>608</v>
      </c>
      <c r="B34" s="601" t="s">
        <v>588</v>
      </c>
      <c r="C34" s="606">
        <v>0</v>
      </c>
      <c r="D34" s="606">
        <v>0</v>
      </c>
      <c r="E34" s="606">
        <v>0</v>
      </c>
      <c r="F34" s="603">
        <v>11</v>
      </c>
      <c r="G34" s="604">
        <v>4714.1898343685298</v>
      </c>
      <c r="H34" s="605">
        <v>0</v>
      </c>
    </row>
    <row r="35" spans="1:8" ht="12" customHeight="1">
      <c r="A35" s="595" t="s">
        <v>608</v>
      </c>
      <c r="B35" s="601" t="s">
        <v>589</v>
      </c>
      <c r="C35" s="606">
        <v>0</v>
      </c>
      <c r="D35" s="606">
        <v>0</v>
      </c>
      <c r="E35" s="606">
        <v>0</v>
      </c>
      <c r="F35" s="603">
        <v>7</v>
      </c>
      <c r="G35" s="604">
        <v>2999.9389855072459</v>
      </c>
      <c r="H35" s="605">
        <v>0</v>
      </c>
    </row>
    <row r="36" spans="1:8" ht="12" customHeight="1">
      <c r="A36" s="595" t="s">
        <v>609</v>
      </c>
      <c r="B36" s="601" t="s">
        <v>588</v>
      </c>
      <c r="C36" s="606">
        <v>0</v>
      </c>
      <c r="D36" s="606">
        <v>0</v>
      </c>
      <c r="E36" s="606">
        <v>0</v>
      </c>
      <c r="F36" s="603">
        <v>289</v>
      </c>
      <c r="G36" s="604">
        <v>123854.62383022773</v>
      </c>
      <c r="H36" s="605">
        <v>0</v>
      </c>
    </row>
    <row r="37" spans="1:8" ht="12" customHeight="1">
      <c r="A37" s="595" t="s">
        <v>609</v>
      </c>
      <c r="B37" s="601" t="s">
        <v>589</v>
      </c>
      <c r="C37" s="606">
        <v>0</v>
      </c>
      <c r="D37" s="606">
        <v>0</v>
      </c>
      <c r="E37" s="606">
        <v>0</v>
      </c>
      <c r="F37" s="603">
        <v>224</v>
      </c>
      <c r="G37" s="604">
        <v>95998.047536231868</v>
      </c>
      <c r="H37" s="605">
        <v>0</v>
      </c>
    </row>
    <row r="38" spans="1:8" ht="12" customHeight="1">
      <c r="A38" s="595" t="s">
        <v>964</v>
      </c>
      <c r="B38" s="601" t="s">
        <v>588</v>
      </c>
      <c r="C38" s="606">
        <v>4.1759597180651038E-2</v>
      </c>
      <c r="D38" s="606">
        <v>5.4023641107374745E-2</v>
      </c>
      <c r="E38" s="606">
        <v>2.5494856371177915E-2</v>
      </c>
      <c r="F38" s="603">
        <v>17</v>
      </c>
      <c r="G38" s="604">
        <v>7285.5661076604547</v>
      </c>
      <c r="H38" s="605">
        <v>149.89230539555322</v>
      </c>
    </row>
    <row r="39" spans="1:8" ht="12" customHeight="1">
      <c r="A39" s="595" t="s">
        <v>964</v>
      </c>
      <c r="B39" s="601" t="s">
        <v>589</v>
      </c>
      <c r="C39" s="606">
        <v>4.365940540519811E-2</v>
      </c>
      <c r="D39" s="606">
        <v>5.4023641107374752E-2</v>
      </c>
      <c r="E39" s="606">
        <v>2.7444893062462887E-2</v>
      </c>
      <c r="F39" s="603">
        <v>16</v>
      </c>
      <c r="G39" s="604">
        <v>6857.0033954451337</v>
      </c>
      <c r="H39" s="605">
        <v>152.33602848613651</v>
      </c>
    </row>
    <row r="40" spans="1:8" ht="12" customHeight="1">
      <c r="A40" s="595" t="s">
        <v>610</v>
      </c>
      <c r="B40" s="601">
        <v>4</v>
      </c>
      <c r="C40" s="606">
        <v>0</v>
      </c>
      <c r="D40" s="606">
        <v>0</v>
      </c>
      <c r="E40" s="606">
        <v>0</v>
      </c>
      <c r="F40" s="603">
        <v>431</v>
      </c>
      <c r="G40" s="604">
        <v>184710.52896480329</v>
      </c>
      <c r="H40" s="605">
        <v>0</v>
      </c>
    </row>
    <row r="41" spans="1:8" ht="12" customHeight="1">
      <c r="A41" s="595" t="s">
        <v>965</v>
      </c>
      <c r="B41" s="601">
        <v>4</v>
      </c>
      <c r="C41" s="606">
        <v>7.8306923760796079E-2</v>
      </c>
      <c r="D41" s="606">
        <v>9.9363727631846283E-2</v>
      </c>
      <c r="E41" s="606">
        <v>4.8871636699416528E-2</v>
      </c>
      <c r="F41" s="603">
        <v>525</v>
      </c>
      <c r="G41" s="604">
        <v>224995.42391304346</v>
      </c>
      <c r="H41" s="605">
        <v>9018.1391204010124</v>
      </c>
    </row>
    <row r="42" spans="1:8" ht="12" customHeight="1">
      <c r="A42" s="595" t="s">
        <v>611</v>
      </c>
      <c r="B42" s="601">
        <v>4</v>
      </c>
      <c r="C42" s="606">
        <v>0</v>
      </c>
      <c r="D42" s="606">
        <v>0</v>
      </c>
      <c r="E42" s="606">
        <v>0</v>
      </c>
      <c r="F42" s="603">
        <v>21</v>
      </c>
      <c r="G42" s="604">
        <v>8999.8169565217377</v>
      </c>
      <c r="H42" s="605">
        <v>0</v>
      </c>
    </row>
    <row r="43" spans="1:8" ht="12" customHeight="1">
      <c r="A43" s="595" t="s">
        <v>966</v>
      </c>
      <c r="B43" s="601">
        <v>4</v>
      </c>
      <c r="C43" s="606">
        <v>7.7839542020828892E-2</v>
      </c>
      <c r="D43" s="606">
        <v>9.936372763184631E-2</v>
      </c>
      <c r="E43" s="606">
        <v>4.8717451866033802E-2</v>
      </c>
      <c r="F43" s="603">
        <v>6</v>
      </c>
      <c r="G43" s="604">
        <v>2571.3762732919249</v>
      </c>
      <c r="H43" s="605">
        <v>103.84421132800887</v>
      </c>
    </row>
    <row r="44" spans="1:8" ht="12" customHeight="1">
      <c r="A44" s="595" t="s">
        <v>612</v>
      </c>
      <c r="B44" s="601">
        <v>4</v>
      </c>
      <c r="C44" s="606">
        <v>0</v>
      </c>
      <c r="D44" s="606">
        <v>0</v>
      </c>
      <c r="E44" s="606">
        <v>0</v>
      </c>
      <c r="F44" s="603">
        <v>192</v>
      </c>
      <c r="G44" s="604">
        <v>82284.040745341597</v>
      </c>
      <c r="H44" s="605">
        <v>0</v>
      </c>
    </row>
    <row r="45" spans="1:8" ht="12" customHeight="1">
      <c r="A45" s="595" t="s">
        <v>967</v>
      </c>
      <c r="B45" s="601">
        <v>4</v>
      </c>
      <c r="C45" s="606">
        <v>7.8321641742183076E-2</v>
      </c>
      <c r="D45" s="606">
        <v>9.9363727631846296E-2</v>
      </c>
      <c r="E45" s="606">
        <v>4.8876492022835963E-2</v>
      </c>
      <c r="F45" s="603">
        <v>81</v>
      </c>
      <c r="G45" s="604">
        <v>34713.579689440987</v>
      </c>
      <c r="H45" s="605">
        <v>1391.0421803008844</v>
      </c>
    </row>
    <row r="46" spans="1:8" ht="12" customHeight="1">
      <c r="A46" s="595" t="s">
        <v>613</v>
      </c>
      <c r="B46" s="601">
        <v>5</v>
      </c>
      <c r="C46" s="606">
        <v>0</v>
      </c>
      <c r="D46" s="606">
        <v>0</v>
      </c>
      <c r="E46" s="606">
        <v>0</v>
      </c>
      <c r="F46" s="603">
        <v>553</v>
      </c>
      <c r="G46" s="604">
        <v>236995.17985507243</v>
      </c>
      <c r="H46" s="605">
        <v>0</v>
      </c>
    </row>
    <row r="47" spans="1:8" ht="15">
      <c r="A47" s="595" t="s">
        <v>968</v>
      </c>
      <c r="B47" s="601">
        <v>5</v>
      </c>
      <c r="C47" s="606">
        <v>0</v>
      </c>
      <c r="D47" s="606">
        <v>0</v>
      </c>
      <c r="E47" s="606">
        <v>0</v>
      </c>
      <c r="F47" s="603">
        <v>17</v>
      </c>
      <c r="G47" s="604">
        <v>7285.5661076604547</v>
      </c>
      <c r="H47" s="605">
        <v>0</v>
      </c>
    </row>
    <row r="48" spans="1:8" ht="15">
      <c r="A48" s="595" t="s">
        <v>614</v>
      </c>
      <c r="B48" s="601">
        <v>5</v>
      </c>
      <c r="C48" s="606">
        <v>0</v>
      </c>
      <c r="D48" s="606">
        <v>0</v>
      </c>
      <c r="E48" s="606">
        <v>0</v>
      </c>
      <c r="F48" s="603">
        <v>55</v>
      </c>
      <c r="G48" s="604">
        <v>23570.949171842647</v>
      </c>
      <c r="H48" s="605">
        <v>0</v>
      </c>
    </row>
    <row r="49" spans="1:8" ht="15">
      <c r="A49" s="595" t="s">
        <v>969</v>
      </c>
      <c r="B49" s="601">
        <v>5</v>
      </c>
      <c r="C49" s="606">
        <v>0</v>
      </c>
      <c r="D49" s="606">
        <v>0</v>
      </c>
      <c r="E49" s="606">
        <v>0</v>
      </c>
      <c r="F49" s="603">
        <v>2</v>
      </c>
      <c r="G49" s="604">
        <v>857.12542443064171</v>
      </c>
      <c r="H49" s="605">
        <v>0</v>
      </c>
    </row>
    <row r="50" spans="1:8" ht="15">
      <c r="A50" s="595" t="s">
        <v>615</v>
      </c>
      <c r="B50" s="601">
        <v>1</v>
      </c>
      <c r="C50" s="606">
        <v>2.3089843289616864E-2</v>
      </c>
      <c r="D50" s="606">
        <v>2.6177896067252432E-2</v>
      </c>
      <c r="E50" s="606">
        <v>1.494002742371974E-2</v>
      </c>
      <c r="F50" s="603">
        <v>101</v>
      </c>
      <c r="G50" s="604">
        <v>43284.83393374741</v>
      </c>
      <c r="H50" s="605">
        <v>519.34825991494529</v>
      </c>
    </row>
    <row r="51" spans="1:8" ht="15">
      <c r="A51" s="595" t="s">
        <v>616</v>
      </c>
      <c r="B51" s="601">
        <v>11</v>
      </c>
      <c r="C51" s="606">
        <v>1.3986340454076653E-2</v>
      </c>
      <c r="D51" s="606">
        <v>1.581581220729834E-2</v>
      </c>
      <c r="E51" s="606">
        <v>9.0524638026836905E-3</v>
      </c>
      <c r="F51" s="603">
        <v>27</v>
      </c>
      <c r="G51" s="604">
        <v>11571.193229813663</v>
      </c>
      <c r="H51" s="605">
        <v>83.952327832907812</v>
      </c>
    </row>
    <row r="52" spans="1:8" ht="15">
      <c r="A52" s="595" t="s">
        <v>617</v>
      </c>
      <c r="B52" s="601">
        <v>12</v>
      </c>
      <c r="C52" s="606">
        <v>1.2555990321566365E-2</v>
      </c>
      <c r="D52" s="606">
        <v>1.4179693703095068E-2</v>
      </c>
      <c r="E52" s="606">
        <v>8.1247368300909912E-3</v>
      </c>
      <c r="F52" s="603">
        <v>324</v>
      </c>
      <c r="G52" s="604">
        <v>138854.31875776395</v>
      </c>
      <c r="H52" s="605">
        <v>902.59627653597227</v>
      </c>
    </row>
    <row r="53" spans="1:8" ht="15">
      <c r="A53" s="595" t="s">
        <v>618</v>
      </c>
      <c r="B53" s="601">
        <v>13</v>
      </c>
      <c r="C53" s="606">
        <v>1.1116265257242443E-2</v>
      </c>
      <c r="D53" s="606">
        <v>1.254357519889179E-2</v>
      </c>
      <c r="E53" s="606">
        <v>7.1925421447466657E-3</v>
      </c>
      <c r="F53" s="603">
        <v>81</v>
      </c>
      <c r="G53" s="604">
        <v>34713.579689440987</v>
      </c>
      <c r="H53" s="605">
        <v>199.56730341169626</v>
      </c>
    </row>
    <row r="54" spans="1:8" ht="15">
      <c r="A54" s="595" t="s">
        <v>619</v>
      </c>
      <c r="B54" s="601">
        <v>2</v>
      </c>
      <c r="C54" s="606">
        <v>1.4713939725967061E-2</v>
      </c>
      <c r="D54" s="606">
        <v>1.6633871459399985E-2</v>
      </c>
      <c r="E54" s="606">
        <v>9.5216815085435013E-3</v>
      </c>
      <c r="F54" s="603">
        <v>214</v>
      </c>
      <c r="G54" s="604">
        <v>91712.420414078661</v>
      </c>
      <c r="H54" s="605">
        <v>699.460916449308</v>
      </c>
    </row>
    <row r="55" spans="1:8" ht="15">
      <c r="A55" s="595" t="s">
        <v>620</v>
      </c>
      <c r="B55" s="601" t="s">
        <v>588</v>
      </c>
      <c r="C55" s="606">
        <v>1.3516648659683475E-2</v>
      </c>
      <c r="D55" s="606">
        <v>1.5270439372563919E-2</v>
      </c>
      <c r="E55" s="606">
        <v>8.7463859327712428E-3</v>
      </c>
      <c r="F55" s="603">
        <v>4402</v>
      </c>
      <c r="G55" s="604">
        <v>1886533.0591718424</v>
      </c>
      <c r="H55" s="605">
        <v>13206.473943775067</v>
      </c>
    </row>
    <row r="56" spans="1:8" ht="15">
      <c r="A56" s="595" t="s">
        <v>620</v>
      </c>
      <c r="B56" s="601" t="s">
        <v>589</v>
      </c>
      <c r="C56" s="606">
        <v>1.3516773867486452E-2</v>
      </c>
      <c r="D56" s="606">
        <v>1.5270439372563914E-2</v>
      </c>
      <c r="E56" s="606">
        <v>8.7464411529968849E-3</v>
      </c>
      <c r="F56" s="603">
        <v>1440</v>
      </c>
      <c r="G56" s="604">
        <v>617130.30559006205</v>
      </c>
      <c r="H56" s="605">
        <v>4320.1189304285854</v>
      </c>
    </row>
    <row r="57" spans="1:8" ht="30">
      <c r="A57" s="595" t="s">
        <v>970</v>
      </c>
      <c r="B57" s="601" t="s">
        <v>588</v>
      </c>
      <c r="C57" s="606">
        <v>4.8289860049360804E-2</v>
      </c>
      <c r="D57" s="606">
        <v>4.7513902001936524E-2</v>
      </c>
      <c r="E57" s="606">
        <v>3.3957784030950067E-2</v>
      </c>
      <c r="F57" s="603">
        <v>95</v>
      </c>
      <c r="G57" s="604">
        <v>40713.457660455482</v>
      </c>
      <c r="H57" s="605">
        <v>1123.9800260485349</v>
      </c>
    </row>
    <row r="58" spans="1:8" ht="30">
      <c r="A58" s="595" t="s">
        <v>970</v>
      </c>
      <c r="B58" s="601" t="s">
        <v>589</v>
      </c>
      <c r="C58" s="606">
        <v>5.0226627015067339E-2</v>
      </c>
      <c r="D58" s="606">
        <v>4.751390200193651E-2</v>
      </c>
      <c r="E58" s="606">
        <v>3.5906759021605013E-2</v>
      </c>
      <c r="F58" s="603">
        <v>120</v>
      </c>
      <c r="G58" s="604">
        <v>51427.525465838502</v>
      </c>
      <c r="H58" s="605">
        <v>1502.5301245150727</v>
      </c>
    </row>
    <row r="59" spans="1:8" ht="15">
      <c r="A59" s="595" t="s">
        <v>621</v>
      </c>
      <c r="B59" s="601">
        <v>4</v>
      </c>
      <c r="C59" s="606">
        <v>1.2074950337284524E-2</v>
      </c>
      <c r="D59" s="606">
        <v>1.3634320868360642E-2</v>
      </c>
      <c r="E59" s="606">
        <v>7.813543145304221E-3</v>
      </c>
      <c r="F59" s="603">
        <v>1302</v>
      </c>
      <c r="G59" s="604">
        <v>557988.65130434779</v>
      </c>
      <c r="H59" s="605">
        <v>3487.6945651708115</v>
      </c>
    </row>
    <row r="60" spans="1:8" ht="30">
      <c r="A60" s="595" t="s">
        <v>971</v>
      </c>
      <c r="B60" s="601">
        <v>4</v>
      </c>
      <c r="C60" s="606">
        <v>7.7859168185141742E-2</v>
      </c>
      <c r="D60" s="606">
        <v>7.2938554587906074E-2</v>
      </c>
      <c r="E60" s="606">
        <v>5.6234548390602261E-2</v>
      </c>
      <c r="F60" s="603">
        <v>220</v>
      </c>
      <c r="G60" s="604">
        <v>94283.796687370588</v>
      </c>
      <c r="H60" s="605">
        <v>4368.4941149615443</v>
      </c>
    </row>
    <row r="61" spans="1:8" ht="15">
      <c r="A61" s="595" t="s">
        <v>972</v>
      </c>
      <c r="B61" s="601">
        <v>12</v>
      </c>
      <c r="C61" s="606">
        <v>1.2820599373908869E-2</v>
      </c>
      <c r="D61" s="606">
        <v>1.417969370309507E-2</v>
      </c>
      <c r="E61" s="606">
        <v>8.2414509104265128E-3</v>
      </c>
      <c r="F61" s="603">
        <v>1</v>
      </c>
      <c r="G61" s="604">
        <v>428.56271221532086</v>
      </c>
      <c r="H61" s="605">
        <v>2.7345430909742512</v>
      </c>
    </row>
    <row r="62" spans="1:8" ht="30">
      <c r="A62" s="595" t="s">
        <v>973</v>
      </c>
      <c r="B62" s="601">
        <v>4</v>
      </c>
      <c r="C62" s="606">
        <v>7.9156030531603916E-2</v>
      </c>
      <c r="D62" s="606">
        <v>7.293855458790606E-2</v>
      </c>
      <c r="E62" s="606">
        <v>5.6816169288744445E-2</v>
      </c>
      <c r="F62" s="603">
        <v>1</v>
      </c>
      <c r="G62" s="604">
        <v>428.56271221532086</v>
      </c>
      <c r="H62" s="605">
        <v>19.419847738648674</v>
      </c>
    </row>
    <row r="63" spans="1:8" ht="15">
      <c r="A63" s="595" t="s">
        <v>974</v>
      </c>
      <c r="B63" s="601">
        <v>5</v>
      </c>
      <c r="C63" s="606">
        <v>0</v>
      </c>
      <c r="D63" s="606">
        <v>0</v>
      </c>
      <c r="E63" s="606">
        <v>0</v>
      </c>
      <c r="F63" s="603">
        <v>3</v>
      </c>
      <c r="G63" s="604">
        <v>4900.0368380520949</v>
      </c>
      <c r="H63" s="605">
        <v>0</v>
      </c>
    </row>
    <row r="64" spans="1:8" ht="15">
      <c r="A64" s="595" t="s">
        <v>975</v>
      </c>
      <c r="B64" s="601">
        <v>2</v>
      </c>
      <c r="C64" s="606">
        <v>0.13327356994930925</v>
      </c>
      <c r="D64" s="606">
        <v>0.10111737335733112</v>
      </c>
      <c r="E64" s="606">
        <v>9.2085511404681519E-2</v>
      </c>
      <c r="F64" s="603">
        <v>2</v>
      </c>
      <c r="G64" s="604">
        <v>3266.6912253680634</v>
      </c>
      <c r="H64" s="605">
        <v>261.69056865802901</v>
      </c>
    </row>
    <row r="65" spans="1:8" ht="15">
      <c r="A65" s="595" t="s">
        <v>622</v>
      </c>
      <c r="B65" s="601" t="s">
        <v>588</v>
      </c>
      <c r="C65" s="606">
        <v>0.10466495671498004</v>
      </c>
      <c r="D65" s="606">
        <v>7.8880954674944909E-2</v>
      </c>
      <c r="E65" s="606">
        <v>6.9797747534800336E-2</v>
      </c>
      <c r="F65" s="603">
        <v>1</v>
      </c>
      <c r="G65" s="604">
        <v>1633.3456126840317</v>
      </c>
      <c r="H65" s="605">
        <v>91.662223757201502</v>
      </c>
    </row>
    <row r="66" spans="1:8" ht="15">
      <c r="A66" s="595" t="s">
        <v>622</v>
      </c>
      <c r="B66" s="601" t="s">
        <v>589</v>
      </c>
      <c r="C66" s="606">
        <v>0.10646197578286314</v>
      </c>
      <c r="D66" s="606">
        <v>7.8880954674944909E-2</v>
      </c>
      <c r="E66" s="606">
        <v>7.1634822800012779E-2</v>
      </c>
      <c r="F66" s="603">
        <v>1</v>
      </c>
      <c r="G66" s="604">
        <v>1633.3456126840317</v>
      </c>
      <c r="H66" s="605">
        <v>94.182970998413623</v>
      </c>
    </row>
    <row r="67" spans="1:8" ht="15">
      <c r="A67" s="595" t="s">
        <v>623</v>
      </c>
      <c r="B67" s="601" t="s">
        <v>588</v>
      </c>
      <c r="C67" s="606">
        <v>0.20364701907712163</v>
      </c>
      <c r="D67" s="606">
        <v>0.16862371348585387</v>
      </c>
      <c r="E67" s="606">
        <v>0.13410901179514473</v>
      </c>
      <c r="F67" s="603">
        <v>32</v>
      </c>
      <c r="G67" s="604">
        <v>52267.059605889015</v>
      </c>
      <c r="H67" s="605">
        <v>6068.3782692599789</v>
      </c>
    </row>
    <row r="68" spans="1:8" ht="15">
      <c r="A68" s="595" t="s">
        <v>623</v>
      </c>
      <c r="B68" s="601" t="s">
        <v>589</v>
      </c>
      <c r="C68" s="606">
        <v>0.20531948857442195</v>
      </c>
      <c r="D68" s="606">
        <v>0.16862371348585392</v>
      </c>
      <c r="E68" s="606">
        <v>0.13582460789083514</v>
      </c>
      <c r="F68" s="603">
        <v>65</v>
      </c>
      <c r="G68" s="604">
        <v>106167.46482446206</v>
      </c>
      <c r="H68" s="605">
        <v>12491.826623562725</v>
      </c>
    </row>
    <row r="69" spans="1:8" ht="15">
      <c r="A69" s="595" t="s">
        <v>624</v>
      </c>
      <c r="B69" s="601">
        <v>4</v>
      </c>
      <c r="C69" s="606">
        <v>0.12655006534127827</v>
      </c>
      <c r="D69" s="606">
        <v>9.2699587002005604E-2</v>
      </c>
      <c r="E69" s="606">
        <v>8.7269529000891299E-2</v>
      </c>
      <c r="F69" s="603">
        <v>5</v>
      </c>
      <c r="G69" s="604">
        <v>8166.7280634201588</v>
      </c>
      <c r="H69" s="605">
        <v>594.86871916889572</v>
      </c>
    </row>
    <row r="70" spans="1:8" ht="30">
      <c r="A70" s="595" t="s">
        <v>976</v>
      </c>
      <c r="B70" s="601">
        <v>11</v>
      </c>
      <c r="C70" s="606">
        <v>0.17889923459564</v>
      </c>
      <c r="D70" s="606">
        <v>0.15110176134673975</v>
      </c>
      <c r="E70" s="606">
        <v>0.11570889332454573</v>
      </c>
      <c r="F70" s="603">
        <v>34</v>
      </c>
      <c r="G70" s="604">
        <v>55533.750831257079</v>
      </c>
      <c r="H70" s="605">
        <v>5507.5789342332209</v>
      </c>
    </row>
    <row r="71" spans="1:8" ht="30">
      <c r="A71" s="595" t="s">
        <v>625</v>
      </c>
      <c r="B71" s="601">
        <v>12</v>
      </c>
      <c r="C71" s="606">
        <v>6.180487368261825E-2</v>
      </c>
      <c r="D71" s="606">
        <v>5.071509393267646E-2</v>
      </c>
      <c r="E71" s="606">
        <v>4.0221389156788377E-2</v>
      </c>
      <c r="F71" s="603">
        <v>2</v>
      </c>
      <c r="G71" s="604">
        <v>3266.6912253680634</v>
      </c>
      <c r="H71" s="605">
        <v>110.66211924275476</v>
      </c>
    </row>
    <row r="72" spans="1:8" ht="30">
      <c r="A72" s="595" t="s">
        <v>626</v>
      </c>
      <c r="B72" s="601">
        <v>12</v>
      </c>
      <c r="C72" s="606">
        <v>0.15913878152166774</v>
      </c>
      <c r="D72" s="606">
        <v>0.13315320958455801</v>
      </c>
      <c r="E72" s="606">
        <v>0.1028879321616238</v>
      </c>
      <c r="F72" s="603">
        <v>172</v>
      </c>
      <c r="G72" s="604">
        <v>280935.44538165344</v>
      </c>
      <c r="H72" s="605">
        <v>24525.150883330567</v>
      </c>
    </row>
    <row r="73" spans="1:8" ht="30">
      <c r="A73" s="595" t="s">
        <v>627</v>
      </c>
      <c r="B73" s="601">
        <v>13</v>
      </c>
      <c r="C73" s="606">
        <v>0.14228733979329583</v>
      </c>
      <c r="D73" s="606">
        <v>0.11823086713111608</v>
      </c>
      <c r="E73" s="606">
        <v>9.1992976345098232E-2</v>
      </c>
      <c r="F73" s="603">
        <v>64</v>
      </c>
      <c r="G73" s="604">
        <v>104534.11921177803</v>
      </c>
      <c r="H73" s="605">
        <v>8102.9367794163554</v>
      </c>
    </row>
    <row r="74" spans="1:8" ht="30">
      <c r="A74" s="595" t="s">
        <v>628</v>
      </c>
      <c r="B74" s="601">
        <v>16</v>
      </c>
      <c r="C74" s="606">
        <v>0.17518168829995523</v>
      </c>
      <c r="D74" s="606">
        <v>0.14755379181235501</v>
      </c>
      <c r="E74" s="606">
        <v>0.11326014620333402</v>
      </c>
      <c r="F74" s="603">
        <v>4</v>
      </c>
      <c r="G74" s="604">
        <v>6533.3824507361269</v>
      </c>
      <c r="H74" s="605">
        <v>632.03622054803202</v>
      </c>
    </row>
    <row r="75" spans="1:8" ht="30">
      <c r="A75" s="595" t="s">
        <v>629</v>
      </c>
      <c r="B75" s="601">
        <v>2</v>
      </c>
      <c r="C75" s="606">
        <v>7.4392187707317481E-2</v>
      </c>
      <c r="D75" s="606">
        <v>6.0315482084541149E-2</v>
      </c>
      <c r="E75" s="606">
        <v>4.8142394844505346E-2</v>
      </c>
      <c r="F75" s="603">
        <v>7</v>
      </c>
      <c r="G75" s="604">
        <v>11433.419288788222</v>
      </c>
      <c r="H75" s="605">
        <v>453.34089781583731</v>
      </c>
    </row>
    <row r="76" spans="1:8" ht="15">
      <c r="A76" s="595" t="s">
        <v>977</v>
      </c>
      <c r="B76" s="601">
        <v>2</v>
      </c>
      <c r="C76" s="606">
        <v>0.18728529191956855</v>
      </c>
      <c r="D76" s="606">
        <v>0.15851075655089619</v>
      </c>
      <c r="E76" s="606">
        <v>0.12107681885194949</v>
      </c>
      <c r="F76" s="603">
        <v>93</v>
      </c>
      <c r="G76" s="604">
        <v>151901.14197961494</v>
      </c>
      <c r="H76" s="605">
        <v>15782.847652860846</v>
      </c>
    </row>
    <row r="77" spans="1:8" ht="30">
      <c r="A77" s="595" t="s">
        <v>630</v>
      </c>
      <c r="B77" s="601" t="s">
        <v>588</v>
      </c>
      <c r="C77" s="606">
        <v>6.8322494843438067E-2</v>
      </c>
      <c r="D77" s="606">
        <v>5.520223187322193E-2</v>
      </c>
      <c r="E77" s="606">
        <v>4.4199208005412167E-2</v>
      </c>
      <c r="F77" s="603">
        <v>22</v>
      </c>
      <c r="G77" s="604">
        <v>35933.603479048696</v>
      </c>
      <c r="H77" s="605">
        <v>1302.7274718921524</v>
      </c>
    </row>
    <row r="78" spans="1:8" ht="30">
      <c r="A78" s="595" t="s">
        <v>630</v>
      </c>
      <c r="B78" s="601" t="s">
        <v>589</v>
      </c>
      <c r="C78" s="606">
        <v>6.8414006252087101E-2</v>
      </c>
      <c r="D78" s="606">
        <v>5.5202231873221909E-2</v>
      </c>
      <c r="E78" s="606">
        <v>4.4238523055609311E-2</v>
      </c>
      <c r="F78" s="603">
        <v>43</v>
      </c>
      <c r="G78" s="604">
        <v>70233.861345413359</v>
      </c>
      <c r="H78" s="605">
        <v>2543.0025516174142</v>
      </c>
    </row>
    <row r="79" spans="1:8" ht="15">
      <c r="A79" s="595" t="s">
        <v>631</v>
      </c>
      <c r="B79" s="601" t="s">
        <v>588</v>
      </c>
      <c r="C79" s="606">
        <v>0.1722996903178399</v>
      </c>
      <c r="D79" s="606">
        <v>0.14494499068413089</v>
      </c>
      <c r="E79" s="606">
        <v>0.11139494350893646</v>
      </c>
      <c r="F79" s="603">
        <v>389</v>
      </c>
      <c r="G79" s="604">
        <v>635371.44333408831</v>
      </c>
      <c r="H79" s="605">
        <v>60375.869012976371</v>
      </c>
    </row>
    <row r="80" spans="1:8" ht="15">
      <c r="A80" s="595" t="s">
        <v>631</v>
      </c>
      <c r="B80" s="601" t="s">
        <v>589</v>
      </c>
      <c r="C80" s="606">
        <v>0.17227024751174552</v>
      </c>
      <c r="D80" s="606">
        <v>0.14494499068413089</v>
      </c>
      <c r="E80" s="606">
        <v>0.11138247464622786</v>
      </c>
      <c r="F80" s="603">
        <v>318</v>
      </c>
      <c r="G80" s="604">
        <v>519403.9048335221</v>
      </c>
      <c r="H80" s="605">
        <v>49364.341912868556</v>
      </c>
    </row>
    <row r="81" spans="1:8" ht="30">
      <c r="A81" s="595" t="s">
        <v>632</v>
      </c>
      <c r="B81" s="601">
        <v>4</v>
      </c>
      <c r="C81" s="606">
        <v>6.1092987457475247E-2</v>
      </c>
      <c r="D81" s="606">
        <v>4.9149813255742011E-2</v>
      </c>
      <c r="E81" s="606">
        <v>3.9504015490377735E-2</v>
      </c>
      <c r="F81" s="603">
        <v>94</v>
      </c>
      <c r="G81" s="604">
        <v>153534.48759229897</v>
      </c>
      <c r="H81" s="605">
        <v>4949.4307640243933</v>
      </c>
    </row>
    <row r="82" spans="1:8" ht="15">
      <c r="A82" s="595" t="s">
        <v>633</v>
      </c>
      <c r="B82" s="601">
        <v>4</v>
      </c>
      <c r="C82" s="606">
        <v>0.1545721479557329</v>
      </c>
      <c r="D82" s="606">
        <v>0.12908347982452836</v>
      </c>
      <c r="E82" s="606">
        <v>9.9934119437928959E-2</v>
      </c>
      <c r="F82" s="603">
        <v>493</v>
      </c>
      <c r="G82" s="604">
        <v>805239.38705322763</v>
      </c>
      <c r="H82" s="605">
        <v>68144.781086305215</v>
      </c>
    </row>
    <row r="83" spans="1:8" ht="15">
      <c r="A83" s="595" t="s">
        <v>978</v>
      </c>
      <c r="B83" s="601" t="s">
        <v>588</v>
      </c>
      <c r="C83" s="606">
        <v>0.20754436464314049</v>
      </c>
      <c r="D83" s="606">
        <v>0.16862371348585387</v>
      </c>
      <c r="E83" s="606">
        <v>0.13575764089525363</v>
      </c>
      <c r="F83" s="603">
        <v>1</v>
      </c>
      <c r="G83" s="604">
        <v>1633.3456126840317</v>
      </c>
      <c r="H83" s="605">
        <v>185.95467203769465</v>
      </c>
    </row>
    <row r="84" spans="1:8" ht="30">
      <c r="A84" s="595" t="s">
        <v>979</v>
      </c>
      <c r="B84" s="601">
        <v>13</v>
      </c>
      <c r="C84" s="606">
        <v>0.14514481179331118</v>
      </c>
      <c r="D84" s="606">
        <v>0.11823086713111608</v>
      </c>
      <c r="E84" s="606">
        <v>9.3208256955165672E-2</v>
      </c>
      <c r="F84" s="603">
        <v>1</v>
      </c>
      <c r="G84" s="604">
        <v>1633.3456126840317</v>
      </c>
      <c r="H84" s="605">
        <v>124.2248184904636</v>
      </c>
    </row>
    <row r="85" spans="1:8" ht="30">
      <c r="A85" s="595" t="s">
        <v>980</v>
      </c>
      <c r="B85" s="601">
        <v>4</v>
      </c>
      <c r="C85" s="606">
        <v>0.15765964374128319</v>
      </c>
      <c r="D85" s="606">
        <v>0.12908347982452836</v>
      </c>
      <c r="E85" s="606">
        <v>0.10124495945624015</v>
      </c>
      <c r="F85" s="603">
        <v>1</v>
      </c>
      <c r="G85" s="604">
        <v>1633.3456126840317</v>
      </c>
      <c r="H85" s="605">
        <v>135.62762618949998</v>
      </c>
    </row>
    <row r="86" spans="1:8" ht="15">
      <c r="A86" s="595" t="s">
        <v>634</v>
      </c>
      <c r="B86" s="601">
        <v>11</v>
      </c>
      <c r="C86" s="606">
        <v>0</v>
      </c>
      <c r="D86" s="606">
        <v>0</v>
      </c>
      <c r="E86" s="606">
        <v>0</v>
      </c>
      <c r="F86" s="603">
        <v>4</v>
      </c>
      <c r="G86" s="604">
        <v>2571.0944508670523</v>
      </c>
      <c r="H86" s="605">
        <v>0</v>
      </c>
    </row>
    <row r="87" spans="1:8" ht="15">
      <c r="A87" s="595" t="s">
        <v>981</v>
      </c>
      <c r="B87" s="601">
        <v>12</v>
      </c>
      <c r="C87" s="606">
        <v>0</v>
      </c>
      <c r="D87" s="606">
        <v>0</v>
      </c>
      <c r="E87" s="606">
        <v>0</v>
      </c>
      <c r="F87" s="603">
        <v>1</v>
      </c>
      <c r="G87" s="604">
        <v>642.77361271676307</v>
      </c>
      <c r="H87" s="605">
        <v>0</v>
      </c>
    </row>
    <row r="88" spans="1:8" ht="15">
      <c r="A88" s="595" t="s">
        <v>635</v>
      </c>
      <c r="B88" s="601">
        <v>12</v>
      </c>
      <c r="C88" s="606">
        <v>0</v>
      </c>
      <c r="D88" s="606">
        <v>0</v>
      </c>
      <c r="E88" s="606">
        <v>0</v>
      </c>
      <c r="F88" s="603">
        <v>12</v>
      </c>
      <c r="G88" s="604">
        <v>7713.2833526011564</v>
      </c>
      <c r="H88" s="605">
        <v>0</v>
      </c>
    </row>
    <row r="89" spans="1:8" ht="15">
      <c r="A89" s="595" t="s">
        <v>982</v>
      </c>
      <c r="B89" s="601">
        <v>13</v>
      </c>
      <c r="C89" s="606">
        <v>0</v>
      </c>
      <c r="D89" s="606">
        <v>0</v>
      </c>
      <c r="E89" s="606">
        <v>0</v>
      </c>
      <c r="F89" s="603">
        <v>1</v>
      </c>
      <c r="G89" s="604">
        <v>642.77361271676307</v>
      </c>
      <c r="H89" s="605">
        <v>0</v>
      </c>
    </row>
    <row r="90" spans="1:8" ht="15">
      <c r="A90" s="595" t="s">
        <v>636</v>
      </c>
      <c r="B90" s="601">
        <v>13</v>
      </c>
      <c r="C90" s="606">
        <v>0</v>
      </c>
      <c r="D90" s="606">
        <v>0</v>
      </c>
      <c r="E90" s="606">
        <v>0</v>
      </c>
      <c r="F90" s="603">
        <v>7</v>
      </c>
      <c r="G90" s="604">
        <v>4499.4152890173418</v>
      </c>
      <c r="H90" s="605">
        <v>0</v>
      </c>
    </row>
    <row r="91" spans="1:8" ht="15">
      <c r="A91" s="595" t="s">
        <v>983</v>
      </c>
      <c r="B91" s="601">
        <v>16</v>
      </c>
      <c r="C91" s="606">
        <v>0</v>
      </c>
      <c r="D91" s="606">
        <v>0</v>
      </c>
      <c r="E91" s="606">
        <v>0</v>
      </c>
      <c r="F91" s="603">
        <v>1</v>
      </c>
      <c r="G91" s="604">
        <v>642.77361271676307</v>
      </c>
      <c r="H91" s="605">
        <v>0</v>
      </c>
    </row>
    <row r="92" spans="1:8" ht="15">
      <c r="A92" s="595" t="s">
        <v>637</v>
      </c>
      <c r="B92" s="601">
        <v>4</v>
      </c>
      <c r="C92" s="606">
        <v>0</v>
      </c>
      <c r="D92" s="606">
        <v>0</v>
      </c>
      <c r="E92" s="606">
        <v>0</v>
      </c>
      <c r="F92" s="603">
        <v>1</v>
      </c>
      <c r="G92" s="604">
        <v>642.77361271676307</v>
      </c>
      <c r="H92" s="605">
        <v>0</v>
      </c>
    </row>
    <row r="93" spans="1:8" ht="15">
      <c r="A93" s="595" t="s">
        <v>984</v>
      </c>
      <c r="B93" s="601">
        <v>11</v>
      </c>
      <c r="C93" s="606">
        <v>0</v>
      </c>
      <c r="D93" s="606">
        <v>0</v>
      </c>
      <c r="E93" s="606">
        <v>0</v>
      </c>
      <c r="F93" s="603">
        <v>1</v>
      </c>
      <c r="G93" s="604">
        <v>642.77361271676307</v>
      </c>
      <c r="H93" s="605">
        <v>0</v>
      </c>
    </row>
    <row r="94" spans="1:8" ht="15">
      <c r="A94" s="595" t="s">
        <v>638</v>
      </c>
      <c r="B94" s="601">
        <v>12</v>
      </c>
      <c r="C94" s="606">
        <v>0</v>
      </c>
      <c r="D94" s="606">
        <v>0</v>
      </c>
      <c r="E94" s="606">
        <v>0</v>
      </c>
      <c r="F94" s="603">
        <v>3</v>
      </c>
      <c r="G94" s="604">
        <v>1928.3208381502891</v>
      </c>
      <c r="H94" s="605">
        <v>0</v>
      </c>
    </row>
    <row r="95" spans="1:8" ht="15">
      <c r="A95" s="595" t="s">
        <v>639</v>
      </c>
      <c r="B95" s="601" t="s">
        <v>588</v>
      </c>
      <c r="C95" s="606">
        <v>0</v>
      </c>
      <c r="D95" s="606">
        <v>0</v>
      </c>
      <c r="E95" s="606">
        <v>0</v>
      </c>
      <c r="F95" s="603">
        <v>1</v>
      </c>
      <c r="G95" s="604">
        <v>642.77361271676307</v>
      </c>
      <c r="H95" s="605">
        <v>0</v>
      </c>
    </row>
    <row r="96" spans="1:8" ht="15">
      <c r="A96" s="595" t="s">
        <v>640</v>
      </c>
      <c r="B96" s="601">
        <v>4</v>
      </c>
      <c r="C96" s="606">
        <v>0</v>
      </c>
      <c r="D96" s="606">
        <v>0</v>
      </c>
      <c r="E96" s="606">
        <v>0</v>
      </c>
      <c r="F96" s="603">
        <v>3</v>
      </c>
      <c r="G96" s="604">
        <v>1928.3208381502891</v>
      </c>
      <c r="H96" s="605">
        <v>0</v>
      </c>
    </row>
    <row r="97" spans="1:8" ht="15">
      <c r="A97" s="595" t="s">
        <v>641</v>
      </c>
      <c r="B97" s="601">
        <v>11</v>
      </c>
      <c r="C97" s="606">
        <v>0</v>
      </c>
      <c r="D97" s="606">
        <v>0</v>
      </c>
      <c r="E97" s="606">
        <v>0</v>
      </c>
      <c r="F97" s="603">
        <v>8</v>
      </c>
      <c r="G97" s="604">
        <v>5142.1889017341045</v>
      </c>
      <c r="H97" s="605">
        <v>0</v>
      </c>
    </row>
    <row r="98" spans="1:8" ht="15">
      <c r="A98" s="595" t="s">
        <v>642</v>
      </c>
      <c r="B98" s="601">
        <v>11</v>
      </c>
      <c r="C98" s="606">
        <v>0</v>
      </c>
      <c r="D98" s="606">
        <v>0</v>
      </c>
      <c r="E98" s="606">
        <v>0</v>
      </c>
      <c r="F98" s="603">
        <v>37</v>
      </c>
      <c r="G98" s="604">
        <v>23782.623670520232</v>
      </c>
      <c r="H98" s="605">
        <v>0</v>
      </c>
    </row>
    <row r="99" spans="1:8" ht="15">
      <c r="A99" s="595" t="s">
        <v>643</v>
      </c>
      <c r="B99" s="601">
        <v>12</v>
      </c>
      <c r="C99" s="606">
        <v>0</v>
      </c>
      <c r="D99" s="606">
        <v>0</v>
      </c>
      <c r="E99" s="606">
        <v>0</v>
      </c>
      <c r="F99" s="603">
        <v>30</v>
      </c>
      <c r="G99" s="604">
        <v>19283.208381502893</v>
      </c>
      <c r="H99" s="605">
        <v>0</v>
      </c>
    </row>
    <row r="100" spans="1:8" ht="15">
      <c r="A100" s="595" t="s">
        <v>644</v>
      </c>
      <c r="B100" s="601">
        <v>12</v>
      </c>
      <c r="C100" s="606">
        <v>0</v>
      </c>
      <c r="D100" s="606">
        <v>0</v>
      </c>
      <c r="E100" s="606">
        <v>0</v>
      </c>
      <c r="F100" s="603">
        <v>1837</v>
      </c>
      <c r="G100" s="604">
        <v>1180775.1265606938</v>
      </c>
      <c r="H100" s="605">
        <v>0</v>
      </c>
    </row>
    <row r="101" spans="1:8" ht="15">
      <c r="A101" s="595" t="s">
        <v>645</v>
      </c>
      <c r="B101" s="601">
        <v>13</v>
      </c>
      <c r="C101" s="606">
        <v>0</v>
      </c>
      <c r="D101" s="606">
        <v>0</v>
      </c>
      <c r="E101" s="606">
        <v>0</v>
      </c>
      <c r="F101" s="603">
        <v>3</v>
      </c>
      <c r="G101" s="604">
        <v>1928.3208381502891</v>
      </c>
      <c r="H101" s="605">
        <v>0</v>
      </c>
    </row>
    <row r="102" spans="1:8" ht="15">
      <c r="A102" s="595" t="s">
        <v>646</v>
      </c>
      <c r="B102" s="601">
        <v>13</v>
      </c>
      <c r="C102" s="606">
        <v>0</v>
      </c>
      <c r="D102" s="606">
        <v>0</v>
      </c>
      <c r="E102" s="606">
        <v>0</v>
      </c>
      <c r="F102" s="603">
        <v>336</v>
      </c>
      <c r="G102" s="604">
        <v>215971.93387283239</v>
      </c>
      <c r="H102" s="605">
        <v>0</v>
      </c>
    </row>
    <row r="103" spans="1:8" ht="15">
      <c r="A103" s="595" t="s">
        <v>985</v>
      </c>
      <c r="B103" s="601">
        <v>2</v>
      </c>
      <c r="C103" s="606">
        <v>0</v>
      </c>
      <c r="D103" s="606">
        <v>0</v>
      </c>
      <c r="E103" s="606">
        <v>0</v>
      </c>
      <c r="F103" s="603">
        <v>1</v>
      </c>
      <c r="G103" s="604">
        <v>642.77361271676307</v>
      </c>
      <c r="H103" s="605">
        <v>0</v>
      </c>
    </row>
    <row r="104" spans="1:8" ht="15">
      <c r="A104" s="595" t="s">
        <v>647</v>
      </c>
      <c r="B104" s="601" t="s">
        <v>589</v>
      </c>
      <c r="C104" s="606">
        <v>0</v>
      </c>
      <c r="D104" s="606">
        <v>0</v>
      </c>
      <c r="E104" s="606">
        <v>0</v>
      </c>
      <c r="F104" s="603">
        <v>1</v>
      </c>
      <c r="G104" s="604">
        <v>642.77361271676307</v>
      </c>
      <c r="H104" s="605">
        <v>0</v>
      </c>
    </row>
    <row r="105" spans="1:8" ht="15">
      <c r="A105" s="595" t="s">
        <v>648</v>
      </c>
      <c r="B105" s="601" t="s">
        <v>588</v>
      </c>
      <c r="C105" s="606">
        <v>0</v>
      </c>
      <c r="D105" s="606">
        <v>0</v>
      </c>
      <c r="E105" s="606">
        <v>0</v>
      </c>
      <c r="F105" s="603">
        <v>35</v>
      </c>
      <c r="G105" s="604">
        <v>22497.076445086706</v>
      </c>
      <c r="H105" s="605">
        <v>0</v>
      </c>
    </row>
    <row r="106" spans="1:8" ht="15">
      <c r="A106" s="595" t="s">
        <v>648</v>
      </c>
      <c r="B106" s="601" t="s">
        <v>589</v>
      </c>
      <c r="C106" s="606">
        <v>0</v>
      </c>
      <c r="D106" s="606">
        <v>0</v>
      </c>
      <c r="E106" s="606">
        <v>0</v>
      </c>
      <c r="F106" s="603">
        <v>59</v>
      </c>
      <c r="G106" s="604">
        <v>37923.643150289019</v>
      </c>
      <c r="H106" s="605">
        <v>0</v>
      </c>
    </row>
    <row r="107" spans="1:8" ht="15">
      <c r="A107" s="595" t="s">
        <v>649</v>
      </c>
      <c r="B107" s="601">
        <v>4</v>
      </c>
      <c r="C107" s="606">
        <v>0</v>
      </c>
      <c r="D107" s="606">
        <v>0</v>
      </c>
      <c r="E107" s="606">
        <v>0</v>
      </c>
      <c r="F107" s="603">
        <v>80</v>
      </c>
      <c r="G107" s="604">
        <v>51421.889017341047</v>
      </c>
      <c r="H107" s="605">
        <v>0</v>
      </c>
    </row>
    <row r="108" spans="1:8" ht="15">
      <c r="A108" s="595" t="s">
        <v>650</v>
      </c>
      <c r="B108" s="601">
        <v>11</v>
      </c>
      <c r="C108" s="606">
        <v>0</v>
      </c>
      <c r="D108" s="606">
        <v>0</v>
      </c>
      <c r="E108" s="606">
        <v>0</v>
      </c>
      <c r="F108" s="603">
        <v>1</v>
      </c>
      <c r="G108" s="604">
        <v>642.77361271676307</v>
      </c>
      <c r="H108" s="605">
        <v>0</v>
      </c>
    </row>
    <row r="109" spans="1:8" ht="15">
      <c r="A109" s="595" t="s">
        <v>986</v>
      </c>
      <c r="B109" s="601">
        <v>11</v>
      </c>
      <c r="C109" s="606">
        <v>0</v>
      </c>
      <c r="D109" s="606">
        <v>0</v>
      </c>
      <c r="E109" s="606">
        <v>0</v>
      </c>
      <c r="F109" s="603">
        <v>1</v>
      </c>
      <c r="G109" s="604">
        <v>642.77361271676307</v>
      </c>
      <c r="H109" s="605">
        <v>0</v>
      </c>
    </row>
    <row r="110" spans="1:8" ht="15">
      <c r="A110" s="595" t="s">
        <v>651</v>
      </c>
      <c r="B110" s="601">
        <v>12</v>
      </c>
      <c r="C110" s="606">
        <v>0</v>
      </c>
      <c r="D110" s="606">
        <v>0</v>
      </c>
      <c r="E110" s="606">
        <v>0</v>
      </c>
      <c r="F110" s="603">
        <v>2</v>
      </c>
      <c r="G110" s="604">
        <v>1285.5472254335261</v>
      </c>
      <c r="H110" s="605">
        <v>0</v>
      </c>
    </row>
    <row r="111" spans="1:8" ht="15">
      <c r="A111" s="595" t="s">
        <v>652</v>
      </c>
      <c r="B111" s="601">
        <v>12</v>
      </c>
      <c r="C111" s="606">
        <v>0</v>
      </c>
      <c r="D111" s="606">
        <v>0</v>
      </c>
      <c r="E111" s="606">
        <v>0</v>
      </c>
      <c r="F111" s="603">
        <v>353</v>
      </c>
      <c r="G111" s="604">
        <v>226899.08528901736</v>
      </c>
      <c r="H111" s="605">
        <v>0</v>
      </c>
    </row>
    <row r="112" spans="1:8" ht="15">
      <c r="A112" s="595" t="s">
        <v>653</v>
      </c>
      <c r="B112" s="601">
        <v>13</v>
      </c>
      <c r="C112" s="606">
        <v>0</v>
      </c>
      <c r="D112" s="606">
        <v>0</v>
      </c>
      <c r="E112" s="606">
        <v>0</v>
      </c>
      <c r="F112" s="603">
        <v>7</v>
      </c>
      <c r="G112" s="604">
        <v>4499.4152890173418</v>
      </c>
      <c r="H112" s="605">
        <v>0</v>
      </c>
    </row>
    <row r="113" spans="1:8" ht="15">
      <c r="A113" s="595" t="s">
        <v>654</v>
      </c>
      <c r="B113" s="601">
        <v>2</v>
      </c>
      <c r="C113" s="606">
        <v>0</v>
      </c>
      <c r="D113" s="606">
        <v>0</v>
      </c>
      <c r="E113" s="606">
        <v>0</v>
      </c>
      <c r="F113" s="603">
        <v>5</v>
      </c>
      <c r="G113" s="604">
        <v>3213.8680635838155</v>
      </c>
      <c r="H113" s="605">
        <v>0</v>
      </c>
    </row>
    <row r="114" spans="1:8" ht="15">
      <c r="A114" s="595" t="s">
        <v>655</v>
      </c>
      <c r="B114" s="601" t="s">
        <v>588</v>
      </c>
      <c r="C114" s="606">
        <v>0</v>
      </c>
      <c r="D114" s="606">
        <v>0</v>
      </c>
      <c r="E114" s="606">
        <v>0</v>
      </c>
      <c r="F114" s="603">
        <v>1</v>
      </c>
      <c r="G114" s="604">
        <v>642.77361271676307</v>
      </c>
      <c r="H114" s="605">
        <v>0</v>
      </c>
    </row>
    <row r="115" spans="1:8" ht="15">
      <c r="A115" s="595" t="s">
        <v>655</v>
      </c>
      <c r="B115" s="601" t="s">
        <v>589</v>
      </c>
      <c r="C115" s="606">
        <v>0</v>
      </c>
      <c r="D115" s="606">
        <v>0</v>
      </c>
      <c r="E115" s="606">
        <v>0</v>
      </c>
      <c r="F115" s="603">
        <v>4</v>
      </c>
      <c r="G115" s="604">
        <v>2571.0944508670523</v>
      </c>
      <c r="H115" s="605">
        <v>0</v>
      </c>
    </row>
    <row r="116" spans="1:8" ht="15">
      <c r="A116" s="595" t="s">
        <v>656</v>
      </c>
      <c r="B116" s="601" t="s">
        <v>588</v>
      </c>
      <c r="C116" s="606">
        <v>0</v>
      </c>
      <c r="D116" s="606">
        <v>0</v>
      </c>
      <c r="E116" s="606">
        <v>0</v>
      </c>
      <c r="F116" s="603">
        <v>247</v>
      </c>
      <c r="G116" s="604">
        <v>158765.08234104048</v>
      </c>
      <c r="H116" s="605">
        <v>0</v>
      </c>
    </row>
    <row r="117" spans="1:8" ht="15">
      <c r="A117" s="595" t="s">
        <v>656</v>
      </c>
      <c r="B117" s="601" t="s">
        <v>589</v>
      </c>
      <c r="C117" s="606">
        <v>0</v>
      </c>
      <c r="D117" s="606">
        <v>0</v>
      </c>
      <c r="E117" s="606">
        <v>0</v>
      </c>
      <c r="F117" s="603">
        <v>173</v>
      </c>
      <c r="G117" s="604">
        <v>111199.83500000001</v>
      </c>
      <c r="H117" s="605">
        <v>0</v>
      </c>
    </row>
    <row r="118" spans="1:8" ht="15">
      <c r="A118" s="595" t="s">
        <v>987</v>
      </c>
      <c r="B118" s="601">
        <v>4</v>
      </c>
      <c r="C118" s="606">
        <v>0</v>
      </c>
      <c r="D118" s="606">
        <v>0</v>
      </c>
      <c r="E118" s="606">
        <v>0</v>
      </c>
      <c r="F118" s="603">
        <v>1</v>
      </c>
      <c r="G118" s="604">
        <v>642.77361271676307</v>
      </c>
      <c r="H118" s="605">
        <v>0</v>
      </c>
    </row>
    <row r="119" spans="1:8" ht="15">
      <c r="A119" s="595" t="s">
        <v>657</v>
      </c>
      <c r="B119" s="601">
        <v>4</v>
      </c>
      <c r="C119" s="606">
        <v>0</v>
      </c>
      <c r="D119" s="606">
        <v>0</v>
      </c>
      <c r="E119" s="606">
        <v>0</v>
      </c>
      <c r="F119" s="603">
        <v>203</v>
      </c>
      <c r="G119" s="604">
        <v>130483.04338150291</v>
      </c>
      <c r="H119" s="605">
        <v>0</v>
      </c>
    </row>
    <row r="120" spans="1:8" ht="15">
      <c r="A120" s="595" t="s">
        <v>658</v>
      </c>
      <c r="B120" s="601">
        <v>1</v>
      </c>
      <c r="C120" s="606">
        <v>0</v>
      </c>
      <c r="D120" s="606">
        <v>0</v>
      </c>
      <c r="E120" s="606">
        <v>0</v>
      </c>
      <c r="F120" s="603">
        <v>44</v>
      </c>
      <c r="G120" s="604">
        <v>812.56567980151465</v>
      </c>
      <c r="H120" s="605">
        <v>0</v>
      </c>
    </row>
    <row r="121" spans="1:8" ht="15">
      <c r="A121" s="595" t="s">
        <v>658</v>
      </c>
      <c r="B121" s="601">
        <v>11</v>
      </c>
      <c r="C121" s="606">
        <v>0</v>
      </c>
      <c r="D121" s="606">
        <v>0</v>
      </c>
      <c r="E121" s="606">
        <v>0</v>
      </c>
      <c r="F121" s="603">
        <v>133</v>
      </c>
      <c r="G121" s="604">
        <v>2456.1644412182145</v>
      </c>
      <c r="H121" s="605">
        <v>0</v>
      </c>
    </row>
    <row r="122" spans="1:8" ht="15">
      <c r="A122" s="595" t="s">
        <v>658</v>
      </c>
      <c r="B122" s="601">
        <v>12</v>
      </c>
      <c r="C122" s="606">
        <v>0</v>
      </c>
      <c r="D122" s="606">
        <v>0</v>
      </c>
      <c r="E122" s="606">
        <v>0</v>
      </c>
      <c r="F122" s="603">
        <v>617</v>
      </c>
      <c r="G122" s="604">
        <v>11394.386919034876</v>
      </c>
      <c r="H122" s="605">
        <v>0</v>
      </c>
    </row>
    <row r="123" spans="1:8" ht="15">
      <c r="A123" s="595" t="s">
        <v>658</v>
      </c>
      <c r="B123" s="601">
        <v>13</v>
      </c>
      <c r="C123" s="606">
        <v>0</v>
      </c>
      <c r="D123" s="606">
        <v>0</v>
      </c>
      <c r="E123" s="606">
        <v>0</v>
      </c>
      <c r="F123" s="603">
        <v>432</v>
      </c>
      <c r="G123" s="604">
        <v>7977.9175835057795</v>
      </c>
      <c r="H123" s="605">
        <v>0</v>
      </c>
    </row>
    <row r="124" spans="1:8" ht="15">
      <c r="A124" s="595" t="s">
        <v>658</v>
      </c>
      <c r="B124" s="601">
        <v>16</v>
      </c>
      <c r="C124" s="606">
        <v>0</v>
      </c>
      <c r="D124" s="606">
        <v>0</v>
      </c>
      <c r="E124" s="606">
        <v>0</v>
      </c>
      <c r="F124" s="603">
        <v>4</v>
      </c>
      <c r="G124" s="604">
        <v>73.869607254683146</v>
      </c>
      <c r="H124" s="605">
        <v>0</v>
      </c>
    </row>
    <row r="125" spans="1:8" ht="15">
      <c r="A125" s="595" t="s">
        <v>658</v>
      </c>
      <c r="B125" s="601">
        <v>2</v>
      </c>
      <c r="C125" s="606">
        <v>0</v>
      </c>
      <c r="D125" s="606">
        <v>0</v>
      </c>
      <c r="E125" s="606">
        <v>0</v>
      </c>
      <c r="F125" s="603">
        <v>159</v>
      </c>
      <c r="G125" s="604">
        <v>2936.3168883736553</v>
      </c>
      <c r="H125" s="605">
        <v>0</v>
      </c>
    </row>
    <row r="126" spans="1:8" ht="15">
      <c r="A126" s="595" t="s">
        <v>658</v>
      </c>
      <c r="B126" s="601" t="s">
        <v>588</v>
      </c>
      <c r="C126" s="606">
        <v>0</v>
      </c>
      <c r="D126" s="606">
        <v>0</v>
      </c>
      <c r="E126" s="606">
        <v>0</v>
      </c>
      <c r="F126" s="603">
        <v>904</v>
      </c>
      <c r="G126" s="604">
        <v>16694.53123955839</v>
      </c>
      <c r="H126" s="605">
        <v>0</v>
      </c>
    </row>
    <row r="127" spans="1:8" ht="15">
      <c r="A127" s="595" t="s">
        <v>658</v>
      </c>
      <c r="B127" s="601" t="s">
        <v>589</v>
      </c>
      <c r="C127" s="606">
        <v>0</v>
      </c>
      <c r="D127" s="606">
        <v>0</v>
      </c>
      <c r="E127" s="606">
        <v>0</v>
      </c>
      <c r="F127" s="603">
        <v>345</v>
      </c>
      <c r="G127" s="604">
        <v>6371.2536257164211</v>
      </c>
      <c r="H127" s="605">
        <v>0</v>
      </c>
    </row>
    <row r="128" spans="1:8" ht="15">
      <c r="A128" s="595" t="s">
        <v>658</v>
      </c>
      <c r="B128" s="601">
        <v>4</v>
      </c>
      <c r="C128" s="606">
        <v>0</v>
      </c>
      <c r="D128" s="606">
        <v>0</v>
      </c>
      <c r="E128" s="606">
        <v>0</v>
      </c>
      <c r="F128" s="603">
        <v>222</v>
      </c>
      <c r="G128" s="604">
        <v>4099.7632026349147</v>
      </c>
      <c r="H128" s="605">
        <v>0</v>
      </c>
    </row>
    <row r="129" spans="1:8" ht="15">
      <c r="A129" s="595" t="s">
        <v>658</v>
      </c>
      <c r="B129" s="601">
        <v>5</v>
      </c>
      <c r="C129" s="606">
        <v>0</v>
      </c>
      <c r="D129" s="606">
        <v>0</v>
      </c>
      <c r="E129" s="606">
        <v>0</v>
      </c>
      <c r="F129" s="603">
        <v>290</v>
      </c>
      <c r="G129" s="604">
        <v>5355.546525964528</v>
      </c>
      <c r="H129" s="605">
        <v>0</v>
      </c>
    </row>
    <row r="130" spans="1:8" ht="30">
      <c r="A130" s="595" t="s">
        <v>660</v>
      </c>
      <c r="B130" s="601">
        <v>1</v>
      </c>
      <c r="C130" s="606">
        <v>0.14510700331435691</v>
      </c>
      <c r="D130" s="606">
        <v>3.9427414811093554E-2</v>
      </c>
      <c r="E130" s="606">
        <v>0</v>
      </c>
      <c r="F130" s="603">
        <v>2</v>
      </c>
      <c r="G130" s="604">
        <v>2463.6778587494377</v>
      </c>
      <c r="H130" s="605">
        <v>0</v>
      </c>
    </row>
    <row r="131" spans="1:8" ht="15">
      <c r="A131" s="595" t="s">
        <v>661</v>
      </c>
      <c r="B131" s="601">
        <v>1</v>
      </c>
      <c r="C131" s="606">
        <v>0.14980346270785388</v>
      </c>
      <c r="D131" s="606">
        <v>3.9427414811093554E-2</v>
      </c>
      <c r="E131" s="606">
        <v>0</v>
      </c>
      <c r="F131" s="603">
        <v>12</v>
      </c>
      <c r="G131" s="604">
        <v>14782.067152496627</v>
      </c>
      <c r="H131" s="605">
        <v>0</v>
      </c>
    </row>
    <row r="132" spans="1:8" ht="30">
      <c r="A132" s="595" t="s">
        <v>662</v>
      </c>
      <c r="B132" s="601">
        <v>11</v>
      </c>
      <c r="C132" s="606">
        <v>0.14926667501784149</v>
      </c>
      <c r="D132" s="606">
        <v>3.9427414811093561E-2</v>
      </c>
      <c r="E132" s="606">
        <v>0</v>
      </c>
      <c r="F132" s="603">
        <v>18</v>
      </c>
      <c r="G132" s="604">
        <v>22173.100728744939</v>
      </c>
      <c r="H132" s="605">
        <v>0</v>
      </c>
    </row>
    <row r="133" spans="1:8" ht="30">
      <c r="A133" s="595" t="s">
        <v>663</v>
      </c>
      <c r="B133" s="601">
        <v>11</v>
      </c>
      <c r="C133" s="606">
        <v>0.14969079256871812</v>
      </c>
      <c r="D133" s="606">
        <v>3.9427414811093554E-2</v>
      </c>
      <c r="E133" s="606">
        <v>0</v>
      </c>
      <c r="F133" s="603">
        <v>86</v>
      </c>
      <c r="G133" s="604">
        <v>105938.14792622582</v>
      </c>
      <c r="H133" s="605">
        <v>0</v>
      </c>
    </row>
    <row r="134" spans="1:8" ht="30">
      <c r="A134" s="595" t="s">
        <v>664</v>
      </c>
      <c r="B134" s="601">
        <v>12</v>
      </c>
      <c r="C134" s="606">
        <v>0.14969079256871812</v>
      </c>
      <c r="D134" s="606">
        <v>3.9427414811093554E-2</v>
      </c>
      <c r="E134" s="606">
        <v>0</v>
      </c>
      <c r="F134" s="603">
        <v>86</v>
      </c>
      <c r="G134" s="604">
        <v>105938.14792622582</v>
      </c>
      <c r="H134" s="605">
        <v>0</v>
      </c>
    </row>
    <row r="135" spans="1:8" ht="30">
      <c r="A135" s="595" t="s">
        <v>665</v>
      </c>
      <c r="B135" s="601">
        <v>12</v>
      </c>
      <c r="C135" s="606">
        <v>0.14980346270785391</v>
      </c>
      <c r="D135" s="606">
        <v>3.9427414811093554E-2</v>
      </c>
      <c r="E135" s="606">
        <v>0</v>
      </c>
      <c r="F135" s="603">
        <v>772</v>
      </c>
      <c r="G135" s="604">
        <v>950979.65347728296</v>
      </c>
      <c r="H135" s="605">
        <v>0</v>
      </c>
    </row>
    <row r="136" spans="1:8" ht="30">
      <c r="A136" s="595" t="s">
        <v>666</v>
      </c>
      <c r="B136" s="601">
        <v>13</v>
      </c>
      <c r="C136" s="606">
        <v>0.14820455828100595</v>
      </c>
      <c r="D136" s="606">
        <v>3.9427414811093554E-2</v>
      </c>
      <c r="E136" s="606">
        <v>0</v>
      </c>
      <c r="F136" s="603">
        <v>3</v>
      </c>
      <c r="G136" s="604">
        <v>3695.5167881241568</v>
      </c>
      <c r="H136" s="605">
        <v>0</v>
      </c>
    </row>
    <row r="137" spans="1:8" ht="30">
      <c r="A137" s="595" t="s">
        <v>667</v>
      </c>
      <c r="B137" s="601">
        <v>13</v>
      </c>
      <c r="C137" s="606">
        <v>0.14936398645852134</v>
      </c>
      <c r="D137" s="606">
        <v>3.9427414811093554E-2</v>
      </c>
      <c r="E137" s="606">
        <v>0</v>
      </c>
      <c r="F137" s="603">
        <v>22</v>
      </c>
      <c r="G137" s="604">
        <v>27100.456446243814</v>
      </c>
      <c r="H137" s="605">
        <v>0</v>
      </c>
    </row>
    <row r="138" spans="1:8" ht="30">
      <c r="A138" s="595" t="s">
        <v>668</v>
      </c>
      <c r="B138" s="601">
        <v>13</v>
      </c>
      <c r="C138" s="606">
        <v>0.14981915516902355</v>
      </c>
      <c r="D138" s="606">
        <v>3.9427414811093561E-2</v>
      </c>
      <c r="E138" s="606">
        <v>0</v>
      </c>
      <c r="F138" s="603">
        <v>309</v>
      </c>
      <c r="G138" s="604">
        <v>380638.22917678813</v>
      </c>
      <c r="H138" s="605">
        <v>0</v>
      </c>
    </row>
    <row r="139" spans="1:8" ht="30">
      <c r="A139" s="595" t="s">
        <v>669</v>
      </c>
      <c r="B139" s="601">
        <v>16</v>
      </c>
      <c r="C139" s="606">
        <v>0.14980346270785391</v>
      </c>
      <c r="D139" s="606">
        <v>3.9427414811093554E-2</v>
      </c>
      <c r="E139" s="606">
        <v>0</v>
      </c>
      <c r="F139" s="603">
        <v>8</v>
      </c>
      <c r="G139" s="604">
        <v>9854.711434997751</v>
      </c>
      <c r="H139" s="605">
        <v>0</v>
      </c>
    </row>
    <row r="140" spans="1:8" ht="30">
      <c r="A140" s="595" t="s">
        <v>988</v>
      </c>
      <c r="B140" s="601">
        <v>2</v>
      </c>
      <c r="C140" s="606">
        <v>0.14980346270785391</v>
      </c>
      <c r="D140" s="606">
        <v>3.9427414811093554E-2</v>
      </c>
      <c r="E140" s="606">
        <v>0</v>
      </c>
      <c r="F140" s="603">
        <v>8</v>
      </c>
      <c r="G140" s="604">
        <v>9854.711434997751</v>
      </c>
      <c r="H140" s="605">
        <v>0</v>
      </c>
    </row>
    <row r="141" spans="1:8" ht="15">
      <c r="A141" s="595" t="s">
        <v>670</v>
      </c>
      <c r="B141" s="601">
        <v>2</v>
      </c>
      <c r="C141" s="606">
        <v>0.14985561486416943</v>
      </c>
      <c r="D141" s="606">
        <v>3.9427414811093561E-2</v>
      </c>
      <c r="E141" s="606">
        <v>0</v>
      </c>
      <c r="F141" s="603">
        <v>93</v>
      </c>
      <c r="G141" s="604">
        <v>114561.02043184885</v>
      </c>
      <c r="H141" s="605">
        <v>0</v>
      </c>
    </row>
    <row r="142" spans="1:8" ht="30">
      <c r="A142" s="595" t="s">
        <v>671</v>
      </c>
      <c r="B142" s="601" t="s">
        <v>588</v>
      </c>
      <c r="C142" s="606">
        <v>0.14820455828100595</v>
      </c>
      <c r="D142" s="606">
        <v>3.9427414811093554E-2</v>
      </c>
      <c r="E142" s="606">
        <v>0</v>
      </c>
      <c r="F142" s="603">
        <v>3</v>
      </c>
      <c r="G142" s="604">
        <v>3695.5167881241568</v>
      </c>
      <c r="H142" s="605">
        <v>0</v>
      </c>
    </row>
    <row r="143" spans="1:8" ht="30">
      <c r="A143" s="595" t="s">
        <v>671</v>
      </c>
      <c r="B143" s="601" t="s">
        <v>589</v>
      </c>
      <c r="C143" s="606">
        <v>0.14980346270785391</v>
      </c>
      <c r="D143" s="606">
        <v>3.9427414811093554E-2</v>
      </c>
      <c r="E143" s="606">
        <v>0</v>
      </c>
      <c r="F143" s="603">
        <v>4</v>
      </c>
      <c r="G143" s="604">
        <v>4927.3557174988755</v>
      </c>
      <c r="H143" s="605">
        <v>0</v>
      </c>
    </row>
    <row r="144" spans="1:8" ht="30">
      <c r="A144" s="595" t="s">
        <v>672</v>
      </c>
      <c r="B144" s="601" t="s">
        <v>588</v>
      </c>
      <c r="C144" s="606">
        <v>0.15077947303999639</v>
      </c>
      <c r="D144" s="606">
        <v>3.9427414811093561E-2</v>
      </c>
      <c r="E144" s="606">
        <v>0</v>
      </c>
      <c r="F144" s="603">
        <v>5</v>
      </c>
      <c r="G144" s="604">
        <v>6159.1946468735941</v>
      </c>
      <c r="H144" s="605">
        <v>0</v>
      </c>
    </row>
    <row r="145" spans="1:8" ht="30">
      <c r="A145" s="595" t="s">
        <v>672</v>
      </c>
      <c r="B145" s="601" t="s">
        <v>589</v>
      </c>
      <c r="C145" s="606">
        <v>0.14967924623913045</v>
      </c>
      <c r="D145" s="606">
        <v>3.9427414811093561E-2</v>
      </c>
      <c r="E145" s="606">
        <v>0</v>
      </c>
      <c r="F145" s="603">
        <v>39</v>
      </c>
      <c r="G145" s="604">
        <v>48041.718245614036</v>
      </c>
      <c r="H145" s="605">
        <v>0</v>
      </c>
    </row>
    <row r="146" spans="1:8" ht="15">
      <c r="A146" s="595" t="s">
        <v>673</v>
      </c>
      <c r="B146" s="601" t="s">
        <v>588</v>
      </c>
      <c r="C146" s="606">
        <v>0.14975020184199533</v>
      </c>
      <c r="D146" s="606">
        <v>3.9427414811093561E-2</v>
      </c>
      <c r="E146" s="606">
        <v>0</v>
      </c>
      <c r="F146" s="603">
        <v>182</v>
      </c>
      <c r="G146" s="604">
        <v>224194.68514619884</v>
      </c>
      <c r="H146" s="605">
        <v>0</v>
      </c>
    </row>
    <row r="147" spans="1:8" ht="15">
      <c r="A147" s="595" t="s">
        <v>673</v>
      </c>
      <c r="B147" s="601" t="s">
        <v>589</v>
      </c>
      <c r="C147" s="606">
        <v>0.14980346270785391</v>
      </c>
      <c r="D147" s="606">
        <v>3.9427414811093554E-2</v>
      </c>
      <c r="E147" s="606">
        <v>0</v>
      </c>
      <c r="F147" s="603">
        <v>256</v>
      </c>
      <c r="G147" s="604">
        <v>315350.76591992803</v>
      </c>
      <c r="H147" s="605">
        <v>0</v>
      </c>
    </row>
    <row r="148" spans="1:8" ht="30">
      <c r="A148" s="595" t="s">
        <v>674</v>
      </c>
      <c r="B148" s="601">
        <v>4</v>
      </c>
      <c r="C148" s="606">
        <v>0.14980346270785391</v>
      </c>
      <c r="D148" s="606">
        <v>3.9427414811093561E-2</v>
      </c>
      <c r="E148" s="606">
        <v>0</v>
      </c>
      <c r="F148" s="603">
        <v>36</v>
      </c>
      <c r="G148" s="604">
        <v>44346.201457489879</v>
      </c>
      <c r="H148" s="605">
        <v>0</v>
      </c>
    </row>
    <row r="149" spans="1:8" ht="15">
      <c r="A149" s="595" t="s">
        <v>675</v>
      </c>
      <c r="B149" s="601">
        <v>4</v>
      </c>
      <c r="C149" s="606">
        <v>0.14976858980189364</v>
      </c>
      <c r="D149" s="606">
        <v>3.9427414811093561E-2</v>
      </c>
      <c r="E149" s="606">
        <v>0</v>
      </c>
      <c r="F149" s="603">
        <v>278</v>
      </c>
      <c r="G149" s="604">
        <v>342451.22236617183</v>
      </c>
      <c r="H149" s="605">
        <v>0</v>
      </c>
    </row>
    <row r="150" spans="1:8" ht="30">
      <c r="A150" s="595" t="s">
        <v>989</v>
      </c>
      <c r="B150" s="601">
        <v>2</v>
      </c>
      <c r="C150" s="606">
        <v>0.15481409695202591</v>
      </c>
      <c r="D150" s="606">
        <v>3.9427414811093554E-2</v>
      </c>
      <c r="E150" s="606">
        <v>0</v>
      </c>
      <c r="F150" s="603">
        <v>1</v>
      </c>
      <c r="G150" s="604">
        <v>1231.8389293747189</v>
      </c>
      <c r="H150" s="605">
        <v>0</v>
      </c>
    </row>
    <row r="151" spans="1:8" ht="15">
      <c r="A151" s="595" t="s">
        <v>676</v>
      </c>
      <c r="B151" s="601">
        <v>1</v>
      </c>
      <c r="C151" s="606">
        <v>1.9354923421686201</v>
      </c>
      <c r="D151" s="606">
        <v>7.4911365263607426</v>
      </c>
      <c r="E151" s="606">
        <v>1.1763443690452355</v>
      </c>
      <c r="F151" s="603">
        <v>34</v>
      </c>
      <c r="G151" s="604">
        <v>1408.6941052664622</v>
      </c>
      <c r="H151" s="605">
        <v>4478.8012502249203</v>
      </c>
    </row>
    <row r="152" spans="1:8" ht="15">
      <c r="A152" s="595" t="s">
        <v>676</v>
      </c>
      <c r="B152" s="601">
        <v>11</v>
      </c>
      <c r="C152" s="606">
        <v>1.9359798813488072</v>
      </c>
      <c r="D152" s="606">
        <v>7.4911365263607435</v>
      </c>
      <c r="E152" s="606">
        <v>1.1771833389443513</v>
      </c>
      <c r="F152" s="603">
        <v>98</v>
      </c>
      <c r="G152" s="604">
        <v>4060.3535975327436</v>
      </c>
      <c r="H152" s="605">
        <v>12924.67620615872</v>
      </c>
    </row>
    <row r="153" spans="1:8" ht="15">
      <c r="A153" s="595" t="s">
        <v>676</v>
      </c>
      <c r="B153" s="601">
        <v>12</v>
      </c>
      <c r="C153" s="606">
        <v>1.9388949544078258</v>
      </c>
      <c r="D153" s="606">
        <v>7.4911365263607417</v>
      </c>
      <c r="E153" s="606">
        <v>1.1726020859159743</v>
      </c>
      <c r="F153" s="603">
        <v>626</v>
      </c>
      <c r="G153" s="604">
        <v>25936.544408729565</v>
      </c>
      <c r="H153" s="605">
        <v>81433.86438728038</v>
      </c>
    </row>
    <row r="154" spans="1:8" ht="15">
      <c r="A154" s="595" t="s">
        <v>676</v>
      </c>
      <c r="B154" s="601">
        <v>13</v>
      </c>
      <c r="C154" s="606">
        <v>1.9446535351037142</v>
      </c>
      <c r="D154" s="606">
        <v>7.4911365263607435</v>
      </c>
      <c r="E154" s="606">
        <v>1.1620579326493923</v>
      </c>
      <c r="F154" s="603">
        <v>431</v>
      </c>
      <c r="G154" s="604">
        <v>17857.269393230741</v>
      </c>
      <c r="H154" s="605">
        <v>54405.459079587476</v>
      </c>
    </row>
    <row r="155" spans="1:8" ht="15">
      <c r="A155" s="595" t="s">
        <v>676</v>
      </c>
      <c r="B155" s="601">
        <v>16</v>
      </c>
      <c r="C155" s="606">
        <v>1.9348776183725966</v>
      </c>
      <c r="D155" s="606">
        <v>7.4911365263607426</v>
      </c>
      <c r="E155" s="606">
        <v>1.1801298075825795</v>
      </c>
      <c r="F155" s="603">
        <v>4</v>
      </c>
      <c r="G155" s="604">
        <v>165.7287182666426</v>
      </c>
      <c r="H155" s="605">
        <v>531.69520267016105</v>
      </c>
    </row>
    <row r="156" spans="1:8" ht="15">
      <c r="A156" s="595" t="s">
        <v>676</v>
      </c>
      <c r="B156" s="601">
        <v>2</v>
      </c>
      <c r="C156" s="606">
        <v>1.9390931861655909</v>
      </c>
      <c r="D156" s="606">
        <v>7.4911365263607426</v>
      </c>
      <c r="E156" s="606">
        <v>1.171758272773413</v>
      </c>
      <c r="F156" s="603">
        <v>146</v>
      </c>
      <c r="G156" s="604">
        <v>6049.0982167324546</v>
      </c>
      <c r="H156" s="605">
        <v>18953.121990893676</v>
      </c>
    </row>
    <row r="157" spans="1:8" ht="15">
      <c r="A157" s="595" t="s">
        <v>676</v>
      </c>
      <c r="B157" s="601" t="s">
        <v>588</v>
      </c>
      <c r="C157" s="606">
        <v>1.9528458550005228</v>
      </c>
      <c r="D157" s="606">
        <v>7.4911365263607417</v>
      </c>
      <c r="E157" s="606">
        <v>1.1470548813165125</v>
      </c>
      <c r="F157" s="603">
        <v>839</v>
      </c>
      <c r="G157" s="604">
        <v>34761.598656428287</v>
      </c>
      <c r="H157" s="605">
        <v>101530.98339839716</v>
      </c>
    </row>
    <row r="158" spans="1:8" ht="15">
      <c r="A158" s="595" t="s">
        <v>676</v>
      </c>
      <c r="B158" s="601" t="s">
        <v>589</v>
      </c>
      <c r="C158" s="606">
        <v>1.9393361963626685</v>
      </c>
      <c r="D158" s="606">
        <v>7.4911365263607408</v>
      </c>
      <c r="E158" s="606">
        <v>1.1718189286097083</v>
      </c>
      <c r="F158" s="603">
        <v>387</v>
      </c>
      <c r="G158" s="604">
        <v>16034.253492297672</v>
      </c>
      <c r="H158" s="605">
        <v>50229.418626259401</v>
      </c>
    </row>
    <row r="159" spans="1:8" ht="15">
      <c r="A159" s="595" t="s">
        <v>676</v>
      </c>
      <c r="B159" s="601">
        <v>4</v>
      </c>
      <c r="C159" s="606">
        <v>1.9425172364326477</v>
      </c>
      <c r="D159" s="606">
        <v>7.4911365263607417</v>
      </c>
      <c r="E159" s="606">
        <v>1.1659536451650465</v>
      </c>
      <c r="F159" s="603">
        <v>335</v>
      </c>
      <c r="G159" s="604">
        <v>13879.780154831318</v>
      </c>
      <c r="H159" s="605">
        <v>42758.641548804451</v>
      </c>
    </row>
    <row r="160" spans="1:8" ht="15">
      <c r="A160" s="595" t="s">
        <v>676</v>
      </c>
      <c r="B160" s="601">
        <v>5</v>
      </c>
      <c r="C160" s="606">
        <v>1.9403874581947194</v>
      </c>
      <c r="D160" s="606">
        <v>7.4911365263607426</v>
      </c>
      <c r="E160" s="606">
        <v>1.1700051175753605</v>
      </c>
      <c r="F160" s="603">
        <v>256</v>
      </c>
      <c r="G160" s="604">
        <v>10606.637969065127</v>
      </c>
      <c r="H160" s="605">
        <v>33051.885556456044</v>
      </c>
    </row>
    <row r="161" spans="1:8" ht="15">
      <c r="A161" s="595" t="s">
        <v>677</v>
      </c>
      <c r="B161" s="601">
        <v>1</v>
      </c>
      <c r="C161" s="606">
        <v>1.3633742988022821</v>
      </c>
      <c r="D161" s="606">
        <v>2.9822533581549071</v>
      </c>
      <c r="E161" s="606">
        <v>0.83782995415309791</v>
      </c>
      <c r="F161" s="603">
        <v>154</v>
      </c>
      <c r="G161" s="604">
        <v>6380.5556532657401</v>
      </c>
      <c r="H161" s="605">
        <v>8550.6025522261607</v>
      </c>
    </row>
    <row r="162" spans="1:8" ht="15">
      <c r="A162" s="595" t="s">
        <v>677</v>
      </c>
      <c r="B162" s="601">
        <v>11</v>
      </c>
      <c r="C162" s="606">
        <v>1.3636353261914655</v>
      </c>
      <c r="D162" s="606">
        <v>2.9822533581549067</v>
      </c>
      <c r="E162" s="606">
        <v>0.83790494533030924</v>
      </c>
      <c r="F162" s="603">
        <v>1353</v>
      </c>
      <c r="G162" s="604">
        <v>56057.738953691864</v>
      </c>
      <c r="H162" s="605">
        <v>75103.289362884156</v>
      </c>
    </row>
    <row r="163" spans="1:8" ht="15">
      <c r="A163" s="595" t="s">
        <v>677</v>
      </c>
      <c r="B163" s="601">
        <v>12</v>
      </c>
      <c r="C163" s="606">
        <v>1.3636212661630958</v>
      </c>
      <c r="D163" s="606">
        <v>2.9822533581549067</v>
      </c>
      <c r="E163" s="606">
        <v>0.83790090599143996</v>
      </c>
      <c r="F163" s="603">
        <v>8336</v>
      </c>
      <c r="G163" s="604">
        <v>345378.64886768319</v>
      </c>
      <c r="H163" s="605">
        <v>462727.22487180494</v>
      </c>
    </row>
    <row r="164" spans="1:8" ht="15">
      <c r="A164" s="595" t="s">
        <v>677</v>
      </c>
      <c r="B164" s="601">
        <v>13</v>
      </c>
      <c r="C164" s="606">
        <v>1.3636212661630955</v>
      </c>
      <c r="D164" s="606">
        <v>2.9822533581549067</v>
      </c>
      <c r="E164" s="606">
        <v>0.83790090599143985</v>
      </c>
      <c r="F164" s="603">
        <v>3080</v>
      </c>
      <c r="G164" s="604">
        <v>127611.1130653148</v>
      </c>
      <c r="H164" s="605">
        <v>170969.27214553251</v>
      </c>
    </row>
    <row r="165" spans="1:8" ht="15">
      <c r="A165" s="595" t="s">
        <v>677</v>
      </c>
      <c r="B165" s="601" t="s">
        <v>659</v>
      </c>
      <c r="C165" s="606">
        <v>1.3573343583172497</v>
      </c>
      <c r="D165" s="606">
        <v>2.9822533581549058</v>
      </c>
      <c r="E165" s="606">
        <v>0.83609472533793128</v>
      </c>
      <c r="F165" s="603">
        <v>6</v>
      </c>
      <c r="G165" s="604">
        <v>248.5930773999639</v>
      </c>
      <c r="H165" s="605">
        <v>335.19596860966215</v>
      </c>
    </row>
    <row r="166" spans="1:8" ht="15">
      <c r="A166" s="595" t="s">
        <v>677</v>
      </c>
      <c r="B166" s="601">
        <v>16</v>
      </c>
      <c r="C166" s="606">
        <v>1.3636212661630958</v>
      </c>
      <c r="D166" s="606">
        <v>2.9822533581549058</v>
      </c>
      <c r="E166" s="606">
        <v>0.83790090599143996</v>
      </c>
      <c r="F166" s="603">
        <v>12</v>
      </c>
      <c r="G166" s="604">
        <v>497.18615479992781</v>
      </c>
      <c r="H166" s="605">
        <v>666.11404732025665</v>
      </c>
    </row>
    <row r="167" spans="1:8" ht="15">
      <c r="A167" s="595" t="s">
        <v>677</v>
      </c>
      <c r="B167" s="601">
        <v>2</v>
      </c>
      <c r="C167" s="606">
        <v>1.3635705420359649</v>
      </c>
      <c r="D167" s="606">
        <v>2.9822533581549067</v>
      </c>
      <c r="E167" s="606">
        <v>0.83788633333675244</v>
      </c>
      <c r="F167" s="603">
        <v>750</v>
      </c>
      <c r="G167" s="604">
        <v>31074.134674995486</v>
      </c>
      <c r="H167" s="605">
        <v>41634.26690246557</v>
      </c>
    </row>
    <row r="168" spans="1:8" ht="15">
      <c r="A168" s="595" t="s">
        <v>677</v>
      </c>
      <c r="B168" s="601" t="s">
        <v>588</v>
      </c>
      <c r="C168" s="606">
        <v>1.3636212661630958</v>
      </c>
      <c r="D168" s="606">
        <v>2.9822533581549067</v>
      </c>
      <c r="E168" s="606">
        <v>0.83790090599143996</v>
      </c>
      <c r="F168" s="603">
        <v>6248</v>
      </c>
      <c r="G168" s="604">
        <v>258868.25793249573</v>
      </c>
      <c r="H168" s="605">
        <v>346823.38063808024</v>
      </c>
    </row>
    <row r="169" spans="1:8" ht="15">
      <c r="A169" s="595" t="s">
        <v>677</v>
      </c>
      <c r="B169" s="601" t="s">
        <v>589</v>
      </c>
      <c r="C169" s="606">
        <v>1.3636212661630955</v>
      </c>
      <c r="D169" s="606">
        <v>2.9822533581549071</v>
      </c>
      <c r="E169" s="606">
        <v>0.83790090599143985</v>
      </c>
      <c r="F169" s="603">
        <v>2896</v>
      </c>
      <c r="G169" s="604">
        <v>119987.59202504925</v>
      </c>
      <c r="H169" s="605">
        <v>160755.52341995525</v>
      </c>
    </row>
    <row r="170" spans="1:8" ht="15">
      <c r="A170" s="595" t="s">
        <v>677</v>
      </c>
      <c r="B170" s="601">
        <v>4</v>
      </c>
      <c r="C170" s="606">
        <v>1.3636150312581461</v>
      </c>
      <c r="D170" s="606">
        <v>2.9822533581549067</v>
      </c>
      <c r="E170" s="606">
        <v>0.83789911475082179</v>
      </c>
      <c r="F170" s="603">
        <v>3051</v>
      </c>
      <c r="G170" s="604">
        <v>126409.57985788165</v>
      </c>
      <c r="H170" s="605">
        <v>169360.56600364999</v>
      </c>
    </row>
    <row r="171" spans="1:8" ht="15">
      <c r="A171" s="595" t="s">
        <v>678</v>
      </c>
      <c r="B171" s="601">
        <v>1</v>
      </c>
      <c r="C171" s="606">
        <v>0</v>
      </c>
      <c r="D171" s="606">
        <v>0</v>
      </c>
      <c r="E171" s="606">
        <v>0</v>
      </c>
      <c r="F171" s="603">
        <v>9</v>
      </c>
      <c r="G171" s="604">
        <v>539.66646083814032</v>
      </c>
      <c r="H171" s="605">
        <v>0</v>
      </c>
    </row>
    <row r="172" spans="1:8" ht="15">
      <c r="A172" s="595" t="s">
        <v>678</v>
      </c>
      <c r="B172" s="601">
        <v>11</v>
      </c>
      <c r="C172" s="606">
        <v>0</v>
      </c>
      <c r="D172" s="606">
        <v>0</v>
      </c>
      <c r="E172" s="606">
        <v>0</v>
      </c>
      <c r="F172" s="603">
        <v>37</v>
      </c>
      <c r="G172" s="604">
        <v>2218.628783445688</v>
      </c>
      <c r="H172" s="605">
        <v>0</v>
      </c>
    </row>
    <row r="173" spans="1:8" ht="15">
      <c r="A173" s="595" t="s">
        <v>678</v>
      </c>
      <c r="B173" s="601">
        <v>12</v>
      </c>
      <c r="C173" s="606">
        <v>0</v>
      </c>
      <c r="D173" s="606">
        <v>0</v>
      </c>
      <c r="E173" s="606">
        <v>0</v>
      </c>
      <c r="F173" s="603">
        <v>92</v>
      </c>
      <c r="G173" s="604">
        <v>5516.5904885676564</v>
      </c>
      <c r="H173" s="605">
        <v>0</v>
      </c>
    </row>
    <row r="174" spans="1:8" ht="15">
      <c r="A174" s="595" t="s">
        <v>678</v>
      </c>
      <c r="B174" s="601">
        <v>13</v>
      </c>
      <c r="C174" s="606">
        <v>0</v>
      </c>
      <c r="D174" s="606">
        <v>0</v>
      </c>
      <c r="E174" s="606">
        <v>0</v>
      </c>
      <c r="F174" s="603">
        <v>62</v>
      </c>
      <c r="G174" s="604">
        <v>3717.7022857738552</v>
      </c>
      <c r="H174" s="605">
        <v>0</v>
      </c>
    </row>
    <row r="175" spans="1:8" ht="15">
      <c r="A175" s="595" t="s">
        <v>678</v>
      </c>
      <c r="B175" s="601">
        <v>16</v>
      </c>
      <c r="C175" s="606">
        <v>0</v>
      </c>
      <c r="D175" s="606">
        <v>0</v>
      </c>
      <c r="E175" s="606">
        <v>0</v>
      </c>
      <c r="F175" s="603">
        <v>2</v>
      </c>
      <c r="G175" s="604">
        <v>119.92588018625339</v>
      </c>
      <c r="H175" s="605">
        <v>0</v>
      </c>
    </row>
    <row r="176" spans="1:8" ht="15">
      <c r="A176" s="595" t="s">
        <v>678</v>
      </c>
      <c r="B176" s="601">
        <v>2</v>
      </c>
      <c r="C176" s="606">
        <v>0</v>
      </c>
      <c r="D176" s="606">
        <v>0</v>
      </c>
      <c r="E176" s="606">
        <v>0</v>
      </c>
      <c r="F176" s="603">
        <v>27</v>
      </c>
      <c r="G176" s="604">
        <v>1618.9993825144209</v>
      </c>
      <c r="H176" s="605">
        <v>0</v>
      </c>
    </row>
    <row r="177" spans="1:8" ht="15">
      <c r="A177" s="595" t="s">
        <v>678</v>
      </c>
      <c r="B177" s="601" t="s">
        <v>588</v>
      </c>
      <c r="C177" s="606">
        <v>0</v>
      </c>
      <c r="D177" s="606">
        <v>0</v>
      </c>
      <c r="E177" s="606">
        <v>0</v>
      </c>
      <c r="F177" s="603">
        <v>8</v>
      </c>
      <c r="G177" s="604">
        <v>479.70352074501358</v>
      </c>
      <c r="H177" s="605">
        <v>0</v>
      </c>
    </row>
    <row r="178" spans="1:8" ht="15">
      <c r="A178" s="595" t="s">
        <v>678</v>
      </c>
      <c r="B178" s="601" t="s">
        <v>589</v>
      </c>
      <c r="C178" s="606">
        <v>0</v>
      </c>
      <c r="D178" s="606">
        <v>0</v>
      </c>
      <c r="E178" s="606">
        <v>0</v>
      </c>
      <c r="F178" s="603">
        <v>5</v>
      </c>
      <c r="G178" s="604">
        <v>299.81470046563351</v>
      </c>
      <c r="H178" s="605">
        <v>0</v>
      </c>
    </row>
    <row r="179" spans="1:8" ht="15">
      <c r="A179" s="595" t="s">
        <v>678</v>
      </c>
      <c r="B179" s="601">
        <v>4</v>
      </c>
      <c r="C179" s="606">
        <v>0</v>
      </c>
      <c r="D179" s="606">
        <v>0</v>
      </c>
      <c r="E179" s="606">
        <v>0</v>
      </c>
      <c r="F179" s="603">
        <v>7</v>
      </c>
      <c r="G179" s="604">
        <v>419.74058065188689</v>
      </c>
      <c r="H179" s="605">
        <v>0</v>
      </c>
    </row>
    <row r="180" spans="1:8" ht="15">
      <c r="A180" s="595" t="s">
        <v>678</v>
      </c>
      <c r="B180" s="601">
        <v>5</v>
      </c>
      <c r="C180" s="606">
        <v>0</v>
      </c>
      <c r="D180" s="606">
        <v>0</v>
      </c>
      <c r="E180" s="606">
        <v>0</v>
      </c>
      <c r="F180" s="603">
        <v>58</v>
      </c>
      <c r="G180" s="604">
        <v>3477.8505254013485</v>
      </c>
      <c r="H180" s="605">
        <v>0</v>
      </c>
    </row>
    <row r="181" spans="1:8" ht="30">
      <c r="A181" s="595" t="s">
        <v>679</v>
      </c>
      <c r="B181" s="601">
        <v>1</v>
      </c>
      <c r="C181" s="606">
        <v>0</v>
      </c>
      <c r="D181" s="606">
        <v>0</v>
      </c>
      <c r="E181" s="606">
        <v>0</v>
      </c>
      <c r="F181" s="603">
        <v>20</v>
      </c>
      <c r="G181" s="604">
        <v>409.98028397565923</v>
      </c>
      <c r="H181" s="605">
        <v>0</v>
      </c>
    </row>
    <row r="182" spans="1:8" ht="30">
      <c r="A182" s="595" t="s">
        <v>679</v>
      </c>
      <c r="B182" s="601">
        <v>11</v>
      </c>
      <c r="C182" s="606">
        <v>0</v>
      </c>
      <c r="D182" s="606">
        <v>0</v>
      </c>
      <c r="E182" s="606">
        <v>0</v>
      </c>
      <c r="F182" s="603">
        <v>44</v>
      </c>
      <c r="G182" s="604">
        <v>901.9566247464503</v>
      </c>
      <c r="H182" s="605">
        <v>0</v>
      </c>
    </row>
    <row r="183" spans="1:8" ht="30">
      <c r="A183" s="595" t="s">
        <v>679</v>
      </c>
      <c r="B183" s="601">
        <v>12</v>
      </c>
      <c r="C183" s="606">
        <v>0</v>
      </c>
      <c r="D183" s="606">
        <v>0</v>
      </c>
      <c r="E183" s="606">
        <v>0</v>
      </c>
      <c r="F183" s="603">
        <v>67</v>
      </c>
      <c r="G183" s="604">
        <v>1373.4339513184584</v>
      </c>
      <c r="H183" s="605">
        <v>0</v>
      </c>
    </row>
    <row r="184" spans="1:8" ht="30">
      <c r="A184" s="595" t="s">
        <v>679</v>
      </c>
      <c r="B184" s="601">
        <v>13</v>
      </c>
      <c r="C184" s="606">
        <v>0</v>
      </c>
      <c r="D184" s="606">
        <v>0</v>
      </c>
      <c r="E184" s="606">
        <v>0</v>
      </c>
      <c r="F184" s="603">
        <v>54</v>
      </c>
      <c r="G184" s="604">
        <v>1106.9467667342799</v>
      </c>
      <c r="H184" s="605">
        <v>0</v>
      </c>
    </row>
    <row r="185" spans="1:8" ht="30">
      <c r="A185" s="595" t="s">
        <v>679</v>
      </c>
      <c r="B185" s="601">
        <v>16</v>
      </c>
      <c r="C185" s="606">
        <v>0</v>
      </c>
      <c r="D185" s="606">
        <v>0</v>
      </c>
      <c r="E185" s="606">
        <v>0</v>
      </c>
      <c r="F185" s="603">
        <v>2</v>
      </c>
      <c r="G185" s="604">
        <v>40.998028397565925</v>
      </c>
      <c r="H185" s="605">
        <v>0</v>
      </c>
    </row>
    <row r="186" spans="1:8" ht="30">
      <c r="A186" s="595" t="s">
        <v>679</v>
      </c>
      <c r="B186" s="601">
        <v>2</v>
      </c>
      <c r="C186" s="606">
        <v>0</v>
      </c>
      <c r="D186" s="606">
        <v>0</v>
      </c>
      <c r="E186" s="606">
        <v>0</v>
      </c>
      <c r="F186" s="603">
        <v>38</v>
      </c>
      <c r="G186" s="604">
        <v>778.96253955375255</v>
      </c>
      <c r="H186" s="605">
        <v>0</v>
      </c>
    </row>
    <row r="187" spans="1:8" ht="30">
      <c r="A187" s="595" t="s">
        <v>679</v>
      </c>
      <c r="B187" s="601" t="s">
        <v>588</v>
      </c>
      <c r="C187" s="606">
        <v>0</v>
      </c>
      <c r="D187" s="606">
        <v>0</v>
      </c>
      <c r="E187" s="606">
        <v>0</v>
      </c>
      <c r="F187" s="603">
        <v>1</v>
      </c>
      <c r="G187" s="604">
        <v>20.499014198782962</v>
      </c>
      <c r="H187" s="605">
        <v>0</v>
      </c>
    </row>
    <row r="188" spans="1:8" ht="30">
      <c r="A188" s="595" t="s">
        <v>679</v>
      </c>
      <c r="B188" s="601" t="s">
        <v>589</v>
      </c>
      <c r="C188" s="606">
        <v>0</v>
      </c>
      <c r="D188" s="606">
        <v>0</v>
      </c>
      <c r="E188" s="606">
        <v>0</v>
      </c>
      <c r="F188" s="603">
        <v>8</v>
      </c>
      <c r="G188" s="604">
        <v>163.9921135902637</v>
      </c>
      <c r="H188" s="605">
        <v>0</v>
      </c>
    </row>
    <row r="189" spans="1:8" ht="30">
      <c r="A189" s="595" t="s">
        <v>679</v>
      </c>
      <c r="B189" s="601">
        <v>4</v>
      </c>
      <c r="C189" s="606">
        <v>0</v>
      </c>
      <c r="D189" s="606">
        <v>0</v>
      </c>
      <c r="E189" s="606">
        <v>0</v>
      </c>
      <c r="F189" s="603">
        <v>1</v>
      </c>
      <c r="G189" s="604">
        <v>20.499014198782962</v>
      </c>
      <c r="H189" s="605">
        <v>0</v>
      </c>
    </row>
    <row r="190" spans="1:8" ht="30">
      <c r="A190" s="595" t="s">
        <v>679</v>
      </c>
      <c r="B190" s="601">
        <v>5</v>
      </c>
      <c r="C190" s="606">
        <v>0</v>
      </c>
      <c r="D190" s="606">
        <v>0</v>
      </c>
      <c r="E190" s="606">
        <v>0</v>
      </c>
      <c r="F190" s="603">
        <v>64</v>
      </c>
      <c r="G190" s="604">
        <v>1311.9369087221096</v>
      </c>
      <c r="H190" s="605">
        <v>0</v>
      </c>
    </row>
    <row r="191" spans="1:8" ht="30">
      <c r="A191" s="595" t="s">
        <v>990</v>
      </c>
      <c r="B191" s="601">
        <v>1</v>
      </c>
      <c r="C191" s="606">
        <v>0.77184795212038393</v>
      </c>
      <c r="D191" s="606">
        <v>0.73753589364925654</v>
      </c>
      <c r="E191" s="606">
        <v>0.4624580741507972</v>
      </c>
      <c r="F191" s="603">
        <v>1</v>
      </c>
      <c r="G191" s="604">
        <v>20.499014198782962</v>
      </c>
      <c r="H191" s="605">
        <v>10.102913592576382</v>
      </c>
    </row>
    <row r="192" spans="1:8" ht="30">
      <c r="A192" s="595" t="s">
        <v>990</v>
      </c>
      <c r="B192" s="601">
        <v>11</v>
      </c>
      <c r="C192" s="606">
        <v>0.75915668008953618</v>
      </c>
      <c r="D192" s="606">
        <v>0.7375358936492562</v>
      </c>
      <c r="E192" s="606">
        <v>0.45945750216739617</v>
      </c>
      <c r="F192" s="603">
        <v>23</v>
      </c>
      <c r="G192" s="604">
        <v>471.47732657200811</v>
      </c>
      <c r="H192" s="605">
        <v>238.32412382435973</v>
      </c>
    </row>
    <row r="193" spans="1:8" ht="30">
      <c r="A193" s="595" t="s">
        <v>990</v>
      </c>
      <c r="B193" s="601">
        <v>12</v>
      </c>
      <c r="C193" s="606">
        <v>0.75640334670364229</v>
      </c>
      <c r="D193" s="606">
        <v>0.73753589364925654</v>
      </c>
      <c r="E193" s="606">
        <v>0.45523449676745958</v>
      </c>
      <c r="F193" s="603">
        <v>8</v>
      </c>
      <c r="G193" s="604">
        <v>163.9921135902637</v>
      </c>
      <c r="H193" s="605">
        <v>81.73263012311449</v>
      </c>
    </row>
    <row r="194" spans="1:8" ht="30">
      <c r="A194" s="595" t="s">
        <v>990</v>
      </c>
      <c r="B194" s="601">
        <v>13</v>
      </c>
      <c r="C194" s="606">
        <v>0.75157369467059343</v>
      </c>
      <c r="D194" s="606">
        <v>0.73753589364925631</v>
      </c>
      <c r="E194" s="606">
        <v>0.44618151917866078</v>
      </c>
      <c r="F194" s="603">
        <v>5</v>
      </c>
      <c r="G194" s="604">
        <v>102.49507099391481</v>
      </c>
      <c r="H194" s="605">
        <v>49.374652260455576</v>
      </c>
    </row>
    <row r="195" spans="1:8" ht="30">
      <c r="A195" s="595" t="s">
        <v>990</v>
      </c>
      <c r="B195" s="601">
        <v>16</v>
      </c>
      <c r="C195" s="606">
        <v>0.74985027032685692</v>
      </c>
      <c r="D195" s="606">
        <v>0.73753589364925654</v>
      </c>
      <c r="E195" s="606">
        <v>0.45903741313122531</v>
      </c>
      <c r="F195" s="603">
        <v>2</v>
      </c>
      <c r="G195" s="604">
        <v>40.998028397565925</v>
      </c>
      <c r="H195" s="605">
        <v>21.337564617936213</v>
      </c>
    </row>
    <row r="196" spans="1:8" ht="30">
      <c r="A196" s="595" t="s">
        <v>990</v>
      </c>
      <c r="B196" s="601">
        <v>2</v>
      </c>
      <c r="C196" s="606">
        <v>0.75656209640634664</v>
      </c>
      <c r="D196" s="606">
        <v>0.73753589364925642</v>
      </c>
      <c r="E196" s="606">
        <v>0.45468121263231009</v>
      </c>
      <c r="F196" s="603">
        <v>17</v>
      </c>
      <c r="G196" s="604">
        <v>348.48324137931036</v>
      </c>
      <c r="H196" s="605">
        <v>173.06159089391696</v>
      </c>
    </row>
    <row r="197" spans="1:8" ht="30">
      <c r="A197" s="595" t="s">
        <v>990</v>
      </c>
      <c r="B197" s="601" t="s">
        <v>589</v>
      </c>
      <c r="C197" s="606">
        <v>0.76856700284110813</v>
      </c>
      <c r="D197" s="606">
        <v>0.73753589364925654</v>
      </c>
      <c r="E197" s="606">
        <v>0.45804552936869397</v>
      </c>
      <c r="F197" s="603">
        <v>1</v>
      </c>
      <c r="G197" s="604">
        <v>20.499014198782962</v>
      </c>
      <c r="H197" s="605">
        <v>9.9700510921125396</v>
      </c>
    </row>
    <row r="198" spans="1:8" ht="30">
      <c r="A198" s="595" t="s">
        <v>990</v>
      </c>
      <c r="B198" s="601">
        <v>4</v>
      </c>
      <c r="C198" s="606">
        <v>0.73970982764302695</v>
      </c>
      <c r="D198" s="606">
        <v>0.73753589364925654</v>
      </c>
      <c r="E198" s="606">
        <v>0.44568822943034647</v>
      </c>
      <c r="F198" s="603">
        <v>2</v>
      </c>
      <c r="G198" s="604">
        <v>40.998028397565925</v>
      </c>
      <c r="H198" s="605">
        <v>20.490959728217593</v>
      </c>
    </row>
    <row r="199" spans="1:8" ht="30">
      <c r="A199" s="595" t="s">
        <v>990</v>
      </c>
      <c r="B199" s="601">
        <v>5</v>
      </c>
      <c r="C199" s="606">
        <v>0.76730984592381146</v>
      </c>
      <c r="D199" s="606">
        <v>0.73753589364925654</v>
      </c>
      <c r="E199" s="606">
        <v>0.45635478052635697</v>
      </c>
      <c r="F199" s="603">
        <v>1</v>
      </c>
      <c r="G199" s="604">
        <v>20.499014198782962</v>
      </c>
      <c r="H199" s="605">
        <v>9.9193985950878378</v>
      </c>
    </row>
    <row r="200" spans="1:8" ht="30">
      <c r="A200" s="595" t="s">
        <v>991</v>
      </c>
      <c r="B200" s="601">
        <v>1</v>
      </c>
      <c r="C200" s="606">
        <v>0.4634669372741087</v>
      </c>
      <c r="D200" s="606">
        <v>0.3922922273498291</v>
      </c>
      <c r="E200" s="606">
        <v>0.28016975896617802</v>
      </c>
      <c r="F200" s="603">
        <v>68</v>
      </c>
      <c r="G200" s="604">
        <v>1393.9329655172414</v>
      </c>
      <c r="H200" s="605">
        <v>373.66404052792757</v>
      </c>
    </row>
    <row r="201" spans="1:8" ht="30">
      <c r="A201" s="595" t="s">
        <v>991</v>
      </c>
      <c r="B201" s="601">
        <v>11</v>
      </c>
      <c r="C201" s="606">
        <v>0.46383685191323132</v>
      </c>
      <c r="D201" s="606">
        <v>0.39229222734982905</v>
      </c>
      <c r="E201" s="606">
        <v>0.28062924605774892</v>
      </c>
      <c r="F201" s="603">
        <v>410</v>
      </c>
      <c r="G201" s="604">
        <v>8404.5958215010141</v>
      </c>
      <c r="H201" s="605">
        <v>2257.7726232040768</v>
      </c>
    </row>
    <row r="202" spans="1:8" ht="30">
      <c r="A202" s="595" t="s">
        <v>991</v>
      </c>
      <c r="B202" s="601">
        <v>12</v>
      </c>
      <c r="C202" s="606">
        <v>0.46121986062894732</v>
      </c>
      <c r="D202" s="606">
        <v>0.3922922273498291</v>
      </c>
      <c r="E202" s="606">
        <v>0.27758099176528361</v>
      </c>
      <c r="F202" s="603">
        <v>256</v>
      </c>
      <c r="G202" s="604">
        <v>5247.7476348884384</v>
      </c>
      <c r="H202" s="605">
        <v>1391.143706246434</v>
      </c>
    </row>
    <row r="203" spans="1:8" ht="30">
      <c r="A203" s="595" t="s">
        <v>991</v>
      </c>
      <c r="B203" s="601">
        <v>13</v>
      </c>
      <c r="C203" s="606">
        <v>0.45521258490206495</v>
      </c>
      <c r="D203" s="606">
        <v>0.39229222734982916</v>
      </c>
      <c r="E203" s="606">
        <v>0.27075195589292089</v>
      </c>
      <c r="F203" s="603">
        <v>75</v>
      </c>
      <c r="G203" s="604">
        <v>1537.4260649087221</v>
      </c>
      <c r="H203" s="605">
        <v>395.76382671316031</v>
      </c>
    </row>
    <row r="204" spans="1:8" ht="30">
      <c r="A204" s="595" t="s">
        <v>991</v>
      </c>
      <c r="B204" s="601">
        <v>16</v>
      </c>
      <c r="C204" s="606">
        <v>0.46561417703121355</v>
      </c>
      <c r="D204" s="606">
        <v>0.39229222734982905</v>
      </c>
      <c r="E204" s="606">
        <v>0.28258311270468583</v>
      </c>
      <c r="F204" s="603">
        <v>113</v>
      </c>
      <c r="G204" s="604">
        <v>2316.3886044624746</v>
      </c>
      <c r="H204" s="605">
        <v>627.20102420958483</v>
      </c>
    </row>
    <row r="205" spans="1:8" ht="30">
      <c r="A205" s="595" t="s">
        <v>991</v>
      </c>
      <c r="B205" s="601">
        <v>2</v>
      </c>
      <c r="C205" s="606">
        <v>0.46073243898013655</v>
      </c>
      <c r="D205" s="606">
        <v>0.39229222734982905</v>
      </c>
      <c r="E205" s="606">
        <v>0.27704400182627437</v>
      </c>
      <c r="F205" s="603">
        <v>279</v>
      </c>
      <c r="G205" s="604">
        <v>5719.2249614604461</v>
      </c>
      <c r="H205" s="605">
        <v>1512.7879338507405</v>
      </c>
    </row>
    <row r="206" spans="1:8" ht="30">
      <c r="A206" s="595" t="s">
        <v>991</v>
      </c>
      <c r="B206" s="601" t="s">
        <v>588</v>
      </c>
      <c r="C206" s="606">
        <v>0.44724435195970841</v>
      </c>
      <c r="D206" s="606">
        <v>0.3922922273498291</v>
      </c>
      <c r="E206" s="606">
        <v>0.26148036674359321</v>
      </c>
      <c r="F206" s="603">
        <v>4</v>
      </c>
      <c r="G206" s="604">
        <v>81.99605679513185</v>
      </c>
      <c r="H206" s="605">
        <v>20.241582977653731</v>
      </c>
    </row>
    <row r="207" spans="1:8" ht="30">
      <c r="A207" s="595" t="s">
        <v>991</v>
      </c>
      <c r="B207" s="601" t="s">
        <v>589</v>
      </c>
      <c r="C207" s="606">
        <v>0.46077402816742535</v>
      </c>
      <c r="D207" s="606">
        <v>0.39229222734982905</v>
      </c>
      <c r="E207" s="606">
        <v>0.2770673660035779</v>
      </c>
      <c r="F207" s="603">
        <v>28</v>
      </c>
      <c r="G207" s="604">
        <v>573.97239756592296</v>
      </c>
      <c r="H207" s="605">
        <v>151.81875193101681</v>
      </c>
    </row>
    <row r="208" spans="1:8" ht="30">
      <c r="A208" s="595" t="s">
        <v>991</v>
      </c>
      <c r="B208" s="601">
        <v>4</v>
      </c>
      <c r="C208" s="606">
        <v>0.45633245382677323</v>
      </c>
      <c r="D208" s="606">
        <v>0.39229222734982905</v>
      </c>
      <c r="E208" s="606">
        <v>0.27292735198579504</v>
      </c>
      <c r="F208" s="603">
        <v>14</v>
      </c>
      <c r="G208" s="604">
        <v>286.98619878296148</v>
      </c>
      <c r="H208" s="605">
        <v>74.898065504799263</v>
      </c>
    </row>
    <row r="209" spans="1:8" ht="30">
      <c r="A209" s="595" t="s">
        <v>991</v>
      </c>
      <c r="B209" s="601">
        <v>5</v>
      </c>
      <c r="C209" s="606">
        <v>0.46006601487013254</v>
      </c>
      <c r="D209" s="606">
        <v>0.3922922273498291</v>
      </c>
      <c r="E209" s="606">
        <v>0.27597712736877178</v>
      </c>
      <c r="F209" s="603">
        <v>25</v>
      </c>
      <c r="G209" s="604">
        <v>512.47535496957403</v>
      </c>
      <c r="H209" s="605">
        <v>134.73872740566932</v>
      </c>
    </row>
    <row r="210" spans="1:8" ht="15.6" customHeight="1">
      <c r="A210" s="595" t="s">
        <v>680</v>
      </c>
      <c r="B210" s="601">
        <v>12</v>
      </c>
      <c r="C210" s="606">
        <v>0.24816947068880996</v>
      </c>
      <c r="D210" s="606">
        <v>6.561878706097056E-2</v>
      </c>
      <c r="E210" s="606">
        <v>0</v>
      </c>
      <c r="F210" s="603">
        <v>7</v>
      </c>
      <c r="G210" s="604">
        <v>5181.1011201179072</v>
      </c>
      <c r="H210" s="605">
        <v>0</v>
      </c>
    </row>
    <row r="211" spans="1:8" ht="16.899999999999999" customHeight="1">
      <c r="A211" s="595" t="s">
        <v>680</v>
      </c>
      <c r="B211" s="601">
        <v>13</v>
      </c>
      <c r="C211" s="606">
        <v>0.24150063089759646</v>
      </c>
      <c r="D211" s="606">
        <v>6.5618787060970546E-2</v>
      </c>
      <c r="E211" s="606">
        <v>0</v>
      </c>
      <c r="F211" s="603">
        <v>2</v>
      </c>
      <c r="G211" s="604">
        <v>1480.3146057479735</v>
      </c>
      <c r="H211" s="605">
        <v>0</v>
      </c>
    </row>
    <row r="212" spans="1:8" ht="15" customHeight="1">
      <c r="A212" s="595" t="s">
        <v>680</v>
      </c>
      <c r="B212" s="601">
        <v>2</v>
      </c>
      <c r="C212" s="606">
        <v>0.25765608297181875</v>
      </c>
      <c r="D212" s="606">
        <v>6.5618787060970546E-2</v>
      </c>
      <c r="E212" s="606">
        <v>0</v>
      </c>
      <c r="F212" s="603">
        <v>1</v>
      </c>
      <c r="G212" s="604">
        <v>740.15730287398674</v>
      </c>
      <c r="H212" s="605">
        <v>0</v>
      </c>
    </row>
    <row r="213" spans="1:8" ht="15" customHeight="1">
      <c r="A213" s="595" t="s">
        <v>680</v>
      </c>
      <c r="B213" s="601" t="s">
        <v>588</v>
      </c>
      <c r="C213" s="606">
        <v>0.25765608297181875</v>
      </c>
      <c r="D213" s="606">
        <v>6.5618787060970546E-2</v>
      </c>
      <c r="E213" s="606">
        <v>0</v>
      </c>
      <c r="F213" s="603">
        <v>1</v>
      </c>
      <c r="G213" s="604">
        <v>740.15730287398674</v>
      </c>
      <c r="H213" s="605">
        <v>0</v>
      </c>
    </row>
    <row r="214" spans="1:8" ht="19.149999999999999" customHeight="1">
      <c r="A214" s="595" t="s">
        <v>680</v>
      </c>
      <c r="B214" s="601" t="s">
        <v>589</v>
      </c>
      <c r="C214" s="606">
        <v>0.25765608297181875</v>
      </c>
      <c r="D214" s="606">
        <v>6.5618787060970546E-2</v>
      </c>
      <c r="E214" s="606">
        <v>0</v>
      </c>
      <c r="F214" s="603">
        <v>1</v>
      </c>
      <c r="G214" s="604">
        <v>740.15730287398674</v>
      </c>
      <c r="H214" s="605">
        <v>0</v>
      </c>
    </row>
    <row r="215" spans="1:8" ht="14.45" customHeight="1">
      <c r="A215" s="595" t="s">
        <v>680</v>
      </c>
      <c r="B215" s="601">
        <v>4</v>
      </c>
      <c r="C215" s="606">
        <v>0.25765608297181875</v>
      </c>
      <c r="D215" s="606">
        <v>6.5618787060970546E-2</v>
      </c>
      <c r="E215" s="606">
        <v>0</v>
      </c>
      <c r="F215" s="603">
        <v>1</v>
      </c>
      <c r="G215" s="604">
        <v>740.15730287398674</v>
      </c>
      <c r="H215" s="605">
        <v>0</v>
      </c>
    </row>
    <row r="216" spans="1:8" ht="17.45" customHeight="1">
      <c r="A216" s="595" t="s">
        <v>681</v>
      </c>
      <c r="B216" s="601">
        <v>1</v>
      </c>
      <c r="C216" s="606">
        <v>0.25765608297181875</v>
      </c>
      <c r="D216" s="606">
        <v>6.5618787060970546E-2</v>
      </c>
      <c r="E216" s="606">
        <v>0</v>
      </c>
      <c r="F216" s="603">
        <v>1</v>
      </c>
      <c r="G216" s="604">
        <v>740.15730287398674</v>
      </c>
      <c r="H216" s="605">
        <v>0</v>
      </c>
    </row>
    <row r="217" spans="1:8" ht="30">
      <c r="A217" s="595" t="s">
        <v>681</v>
      </c>
      <c r="B217" s="601">
        <v>11</v>
      </c>
      <c r="C217" s="606">
        <v>0.24931691736626099</v>
      </c>
      <c r="D217" s="606">
        <v>6.5618787060970546E-2</v>
      </c>
      <c r="E217" s="606">
        <v>0</v>
      </c>
      <c r="F217" s="603">
        <v>8</v>
      </c>
      <c r="G217" s="604">
        <v>5921.2584229918939</v>
      </c>
      <c r="H217" s="605">
        <v>0</v>
      </c>
    </row>
    <row r="218" spans="1:8" ht="30">
      <c r="A218" s="595" t="s">
        <v>681</v>
      </c>
      <c r="B218" s="601">
        <v>12</v>
      </c>
      <c r="C218" s="606">
        <v>0.24931691736626102</v>
      </c>
      <c r="D218" s="606">
        <v>6.5618787060970546E-2</v>
      </c>
      <c r="E218" s="606">
        <v>0</v>
      </c>
      <c r="F218" s="603">
        <v>44</v>
      </c>
      <c r="G218" s="604">
        <v>32566.921326455416</v>
      </c>
      <c r="H218" s="605">
        <v>0</v>
      </c>
    </row>
    <row r="219" spans="1:8" ht="30">
      <c r="A219" s="595" t="s">
        <v>681</v>
      </c>
      <c r="B219" s="601">
        <v>13</v>
      </c>
      <c r="C219" s="606">
        <v>0.24964010634975062</v>
      </c>
      <c r="D219" s="606">
        <v>6.5618787060970546E-2</v>
      </c>
      <c r="E219" s="606">
        <v>0</v>
      </c>
      <c r="F219" s="603">
        <v>25</v>
      </c>
      <c r="G219" s="604">
        <v>18503.932571849669</v>
      </c>
      <c r="H219" s="605">
        <v>0</v>
      </c>
    </row>
    <row r="220" spans="1:8" ht="30">
      <c r="A220" s="595" t="s">
        <v>681</v>
      </c>
      <c r="B220" s="601" t="s">
        <v>659</v>
      </c>
      <c r="C220" s="606">
        <v>0.25765608297181875</v>
      </c>
      <c r="D220" s="606">
        <v>6.5618787060970546E-2</v>
      </c>
      <c r="E220" s="606">
        <v>0</v>
      </c>
      <c r="F220" s="603">
        <v>1</v>
      </c>
      <c r="G220" s="604">
        <v>740.15730287398674</v>
      </c>
      <c r="H220" s="605">
        <v>0</v>
      </c>
    </row>
    <row r="221" spans="1:8" ht="30">
      <c r="A221" s="595" t="s">
        <v>681</v>
      </c>
      <c r="B221" s="601" t="s">
        <v>588</v>
      </c>
      <c r="C221" s="606">
        <v>0.24931691736626099</v>
      </c>
      <c r="D221" s="606">
        <v>6.5618787060970546E-2</v>
      </c>
      <c r="E221" s="606">
        <v>0</v>
      </c>
      <c r="F221" s="603">
        <v>4</v>
      </c>
      <c r="G221" s="604">
        <v>2960.6292114959469</v>
      </c>
      <c r="H221" s="605">
        <v>0</v>
      </c>
    </row>
    <row r="222" spans="1:8" ht="30">
      <c r="A222" s="595" t="s">
        <v>681</v>
      </c>
      <c r="B222" s="601" t="s">
        <v>589</v>
      </c>
      <c r="C222" s="606">
        <v>0.24842354514551976</v>
      </c>
      <c r="D222" s="606">
        <v>6.5618787060970546E-2</v>
      </c>
      <c r="E222" s="606">
        <v>0</v>
      </c>
      <c r="F222" s="603">
        <v>18</v>
      </c>
      <c r="G222" s="604">
        <v>13322.831451731761</v>
      </c>
      <c r="H222" s="605">
        <v>0</v>
      </c>
    </row>
    <row r="223" spans="1:8" ht="30">
      <c r="A223" s="595" t="s">
        <v>681</v>
      </c>
      <c r="B223" s="601">
        <v>4</v>
      </c>
      <c r="C223" s="606">
        <v>0.24878012464245236</v>
      </c>
      <c r="D223" s="606">
        <v>6.561878706097056E-2</v>
      </c>
      <c r="E223" s="606">
        <v>0</v>
      </c>
      <c r="F223" s="603">
        <v>15</v>
      </c>
      <c r="G223" s="604">
        <v>11102.3595431098</v>
      </c>
      <c r="H223" s="605">
        <v>0</v>
      </c>
    </row>
    <row r="224" spans="1:8" ht="17.45" customHeight="1">
      <c r="A224" s="595" t="s">
        <v>682</v>
      </c>
      <c r="B224" s="601">
        <v>1</v>
      </c>
      <c r="C224" s="606">
        <v>0.24858549993599133</v>
      </c>
      <c r="D224" s="606">
        <v>6.5618787060970546E-2</v>
      </c>
      <c r="E224" s="606">
        <v>0</v>
      </c>
      <c r="F224" s="603">
        <v>11</v>
      </c>
      <c r="G224" s="604">
        <v>8141.7303316138541</v>
      </c>
      <c r="H224" s="605">
        <v>0</v>
      </c>
    </row>
    <row r="225" spans="1:8" ht="18" customHeight="1">
      <c r="A225" s="595" t="s">
        <v>682</v>
      </c>
      <c r="B225" s="601">
        <v>11</v>
      </c>
      <c r="C225" s="606">
        <v>0.24953519653192291</v>
      </c>
      <c r="D225" s="606">
        <v>6.5618787060970546E-2</v>
      </c>
      <c r="E225" s="606">
        <v>0</v>
      </c>
      <c r="F225" s="603">
        <v>37</v>
      </c>
      <c r="G225" s="604">
        <v>27385.82020633751</v>
      </c>
      <c r="H225" s="605">
        <v>0</v>
      </c>
    </row>
    <row r="226" spans="1:8" ht="16.149999999999999" customHeight="1">
      <c r="A226" s="595" t="s">
        <v>682</v>
      </c>
      <c r="B226" s="601">
        <v>12</v>
      </c>
      <c r="C226" s="606">
        <v>0.2493007475444716</v>
      </c>
      <c r="D226" s="606">
        <v>6.561878706097056E-2</v>
      </c>
      <c r="E226" s="606">
        <v>0</v>
      </c>
      <c r="F226" s="603">
        <v>499</v>
      </c>
      <c r="G226" s="604">
        <v>369338.49413411936</v>
      </c>
      <c r="H226" s="605">
        <v>0</v>
      </c>
    </row>
    <row r="227" spans="1:8" ht="16.149999999999999" customHeight="1">
      <c r="A227" s="595" t="s">
        <v>682</v>
      </c>
      <c r="B227" s="601">
        <v>13</v>
      </c>
      <c r="C227" s="606">
        <v>0.24934605168887403</v>
      </c>
      <c r="D227" s="606">
        <v>6.561878706097056E-2</v>
      </c>
      <c r="E227" s="606">
        <v>0</v>
      </c>
      <c r="F227" s="603">
        <v>277</v>
      </c>
      <c r="G227" s="604">
        <v>205023.57289609432</v>
      </c>
      <c r="H227" s="605">
        <v>0</v>
      </c>
    </row>
    <row r="228" spans="1:8" ht="18" customHeight="1">
      <c r="A228" s="595" t="s">
        <v>682</v>
      </c>
      <c r="B228" s="601">
        <v>16</v>
      </c>
      <c r="C228" s="606">
        <v>0.25765608297181875</v>
      </c>
      <c r="D228" s="606">
        <v>6.5618787060970546E-2</v>
      </c>
      <c r="E228" s="606">
        <v>0</v>
      </c>
      <c r="F228" s="603">
        <v>1</v>
      </c>
      <c r="G228" s="604">
        <v>740.15730287398674</v>
      </c>
      <c r="H228" s="605">
        <v>0</v>
      </c>
    </row>
    <row r="229" spans="1:8" ht="15" customHeight="1">
      <c r="A229" s="595" t="s">
        <v>682</v>
      </c>
      <c r="B229" s="601">
        <v>2</v>
      </c>
      <c r="C229" s="606">
        <v>0.24842354514551976</v>
      </c>
      <c r="D229" s="606">
        <v>6.5618787060970546E-2</v>
      </c>
      <c r="E229" s="606">
        <v>0</v>
      </c>
      <c r="F229" s="603">
        <v>18</v>
      </c>
      <c r="G229" s="604">
        <v>13322.831451731761</v>
      </c>
      <c r="H229" s="605">
        <v>0</v>
      </c>
    </row>
    <row r="230" spans="1:8" ht="16.149999999999999" customHeight="1">
      <c r="A230" s="595" t="s">
        <v>682</v>
      </c>
      <c r="B230" s="601" t="s">
        <v>588</v>
      </c>
      <c r="C230" s="606">
        <v>0.24912940119500035</v>
      </c>
      <c r="D230" s="606">
        <v>6.5618787060970546E-2</v>
      </c>
      <c r="E230" s="606">
        <v>0</v>
      </c>
      <c r="F230" s="603">
        <v>86</v>
      </c>
      <c r="G230" s="604">
        <v>63653.528047162858</v>
      </c>
      <c r="H230" s="605">
        <v>0</v>
      </c>
    </row>
    <row r="231" spans="1:8" ht="15.6" customHeight="1">
      <c r="A231" s="595" t="s">
        <v>682</v>
      </c>
      <c r="B231" s="601" t="s">
        <v>589</v>
      </c>
      <c r="C231" s="606">
        <v>0.24937760329518599</v>
      </c>
      <c r="D231" s="606">
        <v>6.561878706097056E-2</v>
      </c>
      <c r="E231" s="606">
        <v>0</v>
      </c>
      <c r="F231" s="603">
        <v>133</v>
      </c>
      <c r="G231" s="604">
        <v>98440.921282240233</v>
      </c>
      <c r="H231" s="605">
        <v>0</v>
      </c>
    </row>
    <row r="232" spans="1:8" ht="19.149999999999999" customHeight="1">
      <c r="A232" s="595" t="s">
        <v>682</v>
      </c>
      <c r="B232" s="601">
        <v>4</v>
      </c>
      <c r="C232" s="606">
        <v>0.2492197352088043</v>
      </c>
      <c r="D232" s="606">
        <v>6.5618787060970546E-2</v>
      </c>
      <c r="E232" s="606">
        <v>0</v>
      </c>
      <c r="F232" s="603">
        <v>166</v>
      </c>
      <c r="G232" s="604">
        <v>122866.1122770818</v>
      </c>
      <c r="H232" s="605">
        <v>0</v>
      </c>
    </row>
    <row r="233" spans="1:8" ht="15">
      <c r="A233" s="595" t="s">
        <v>992</v>
      </c>
      <c r="B233" s="601"/>
      <c r="C233" s="606"/>
      <c r="D233" s="606"/>
      <c r="E233" s="606"/>
      <c r="F233" s="603"/>
      <c r="G233" s="604"/>
      <c r="H233" s="605"/>
    </row>
    <row r="234" spans="1:8" ht="15.75" thickBot="1">
      <c r="A234" s="607"/>
      <c r="B234" s="608"/>
      <c r="C234" s="609"/>
      <c r="D234" s="609"/>
      <c r="E234" s="609"/>
      <c r="F234" s="610"/>
      <c r="G234" s="611"/>
      <c r="H234" s="611"/>
    </row>
    <row r="235" spans="1:8" ht="43.5" customHeight="1">
      <c r="A235" s="1250" t="s">
        <v>1090</v>
      </c>
      <c r="B235" s="1250"/>
      <c r="C235" s="1250"/>
      <c r="D235" s="1250"/>
      <c r="E235" s="1250"/>
      <c r="F235" s="1250"/>
      <c r="G235" s="1250"/>
      <c r="H235" s="1250"/>
    </row>
  </sheetData>
  <mergeCells count="4">
    <mergeCell ref="C3:E3"/>
    <mergeCell ref="A235:H235"/>
    <mergeCell ref="A3:A4"/>
    <mergeCell ref="A1:H1"/>
  </mergeCells>
  <phoneticPr fontId="4" type="noConversion"/>
  <pageMargins left="0.75" right="0.75" top="1" bottom="1" header="0.5" footer="0.5"/>
  <pageSetup scale="75" firstPageNumber="72" fitToHeight="0" orientation="portrait" useFirstPageNumber="1" r:id="rId1"/>
  <headerFooter scaleWithDoc="0" alignWithMargins="0">
    <oddHeader>&amp;C&amp;"Century Schoolbook,Bold"&amp;14Pacific Gas and Electric Company</oddHeader>
  </headerFooter>
  <colBreaks count="1" manualBreakCount="1">
    <brk id="1" max="150"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
  <sheetViews>
    <sheetView topLeftCell="A2" zoomScaleNormal="100" workbookViewId="0">
      <selection activeCell="A3" sqref="A3:XFD3"/>
    </sheetView>
  </sheetViews>
  <sheetFormatPr defaultColWidth="9.140625" defaultRowHeight="15"/>
  <cols>
    <col min="1" max="1" width="35.28515625" style="101" customWidth="1"/>
    <col min="2" max="2" width="14.28515625" style="101" customWidth="1"/>
    <col min="3" max="3" width="12.7109375" style="101" customWidth="1"/>
    <col min="4" max="4" width="14" style="101" customWidth="1"/>
    <col min="5" max="5" width="13.5703125" style="101" customWidth="1"/>
    <col min="6" max="6" width="12.7109375" style="101" customWidth="1"/>
    <col min="7" max="7" width="11.28515625" style="101" customWidth="1"/>
    <col min="8" max="8" width="51.7109375" style="101" customWidth="1"/>
    <col min="9" max="16384" width="9.140625" style="101"/>
  </cols>
  <sheetData>
    <row r="1" spans="1:8" s="176" customFormat="1">
      <c r="A1" s="1253" t="s">
        <v>883</v>
      </c>
      <c r="B1" s="1253"/>
      <c r="C1" s="1253"/>
      <c r="D1" s="1253"/>
      <c r="E1" s="1253"/>
      <c r="F1" s="1253"/>
      <c r="G1" s="1253"/>
      <c r="H1" s="1253"/>
    </row>
    <row r="2" spans="1:8" s="176" customFormat="1">
      <c r="A2" s="1253" t="s">
        <v>864</v>
      </c>
      <c r="B2" s="1253"/>
      <c r="C2" s="1253"/>
      <c r="D2" s="1253"/>
      <c r="E2" s="1253"/>
      <c r="F2" s="1253"/>
      <c r="G2" s="1253"/>
      <c r="H2" s="1253"/>
    </row>
    <row r="3" spans="1:8" s="972" customFormat="1" ht="18.600000000000001" customHeight="1" thickBot="1">
      <c r="A3" s="1195" t="s">
        <v>870</v>
      </c>
      <c r="B3" s="1254"/>
      <c r="C3" s="1254"/>
      <c r="D3" s="1254"/>
      <c r="E3" s="1254"/>
      <c r="F3" s="1254"/>
      <c r="G3" s="1254"/>
      <c r="H3" s="1254"/>
    </row>
    <row r="4" spans="1:8">
      <c r="A4" s="1251" t="s">
        <v>127</v>
      </c>
      <c r="B4" s="1262" t="s">
        <v>887</v>
      </c>
      <c r="C4" s="1257"/>
      <c r="D4" s="1263" t="s">
        <v>888</v>
      </c>
      <c r="E4" s="1259" t="s">
        <v>884</v>
      </c>
      <c r="F4" s="1257" t="s">
        <v>213</v>
      </c>
      <c r="G4" s="1259" t="s">
        <v>885</v>
      </c>
      <c r="H4" s="1257" t="s">
        <v>201</v>
      </c>
    </row>
    <row r="5" spans="1:8" ht="15.75" thickBot="1">
      <c r="A5" s="1261"/>
      <c r="B5" s="590" t="s">
        <v>15</v>
      </c>
      <c r="C5" s="612" t="s">
        <v>125</v>
      </c>
      <c r="D5" s="1264"/>
      <c r="E5" s="1260"/>
      <c r="F5" s="1258"/>
      <c r="G5" s="1260"/>
      <c r="H5" s="1258"/>
    </row>
    <row r="6" spans="1:8" ht="14.45" customHeight="1">
      <c r="A6" s="613" t="s">
        <v>124</v>
      </c>
      <c r="B6" s="861">
        <v>4565152.1672999999</v>
      </c>
      <c r="C6" s="869">
        <v>1070838.1626999998</v>
      </c>
      <c r="D6" s="877">
        <f>SUM(B6:C6)</f>
        <v>5635990.3300000001</v>
      </c>
      <c r="E6" s="878">
        <v>5846454.7587165311</v>
      </c>
      <c r="F6" s="889">
        <f>D6/E6</f>
        <v>0.96400135853223734</v>
      </c>
      <c r="G6" s="894">
        <v>-52434.011290715702</v>
      </c>
      <c r="H6" s="900" t="s">
        <v>940</v>
      </c>
    </row>
    <row r="7" spans="1:8" ht="30">
      <c r="A7" s="614" t="s">
        <v>123</v>
      </c>
      <c r="B7" s="862">
        <v>1287618.3873000001</v>
      </c>
      <c r="C7" s="870">
        <v>302033.94270000001</v>
      </c>
      <c r="D7" s="879">
        <f t="shared" ref="D7:D15" si="0">SUM(B7:C7)</f>
        <v>1589652.33</v>
      </c>
      <c r="E7" s="880">
        <v>3961080.5768764769</v>
      </c>
      <c r="F7" s="889">
        <f t="shared" ref="F7:F15" si="1">D7/E7</f>
        <v>0.40131784727629188</v>
      </c>
      <c r="G7" s="895"/>
      <c r="H7" s="901"/>
    </row>
    <row r="8" spans="1:8">
      <c r="A8" s="614" t="s">
        <v>122</v>
      </c>
      <c r="B8" s="862">
        <v>1033025.1975</v>
      </c>
      <c r="C8" s="870">
        <v>242314.55249999999</v>
      </c>
      <c r="D8" s="879">
        <f t="shared" si="0"/>
        <v>1275339.75</v>
      </c>
      <c r="E8" s="880">
        <v>2097135.5979884008</v>
      </c>
      <c r="F8" s="889">
        <f t="shared" si="1"/>
        <v>0.60813413840446084</v>
      </c>
      <c r="G8" s="895">
        <v>-427096.86220859911</v>
      </c>
      <c r="H8" s="901" t="s">
        <v>392</v>
      </c>
    </row>
    <row r="9" spans="1:8" ht="16.149999999999999" customHeight="1">
      <c r="A9" s="614" t="s">
        <v>121</v>
      </c>
      <c r="B9" s="862">
        <v>941941.88009999995</v>
      </c>
      <c r="C9" s="870">
        <v>220949.32990000001</v>
      </c>
      <c r="D9" s="879">
        <f t="shared" si="0"/>
        <v>1162891.21</v>
      </c>
      <c r="E9" s="880">
        <v>735794.34779140085</v>
      </c>
      <c r="F9" s="889">
        <f t="shared" si="1"/>
        <v>1.5804568402714638</v>
      </c>
      <c r="G9" s="895">
        <v>427096.86220859911</v>
      </c>
      <c r="H9" s="901" t="s">
        <v>390</v>
      </c>
    </row>
    <row r="10" spans="1:8">
      <c r="A10" s="614" t="s">
        <v>120</v>
      </c>
      <c r="B10" s="862">
        <v>110262.06999999999</v>
      </c>
      <c r="C10" s="870">
        <v>0</v>
      </c>
      <c r="D10" s="879">
        <f t="shared" si="0"/>
        <v>110262.06999999999</v>
      </c>
      <c r="E10" s="880">
        <v>134903.66358599224</v>
      </c>
      <c r="F10" s="889">
        <f t="shared" si="1"/>
        <v>0.81733932992646385</v>
      </c>
      <c r="G10" s="895"/>
      <c r="H10" s="901"/>
    </row>
    <row r="11" spans="1:8">
      <c r="A11" s="614" t="s">
        <v>391</v>
      </c>
      <c r="B11" s="863">
        <v>202695.2991</v>
      </c>
      <c r="C11" s="871">
        <v>47545.810900000004</v>
      </c>
      <c r="D11" s="879">
        <f t="shared" si="0"/>
        <v>250241.11000000002</v>
      </c>
      <c r="E11" s="880">
        <v>222490.8187092843</v>
      </c>
      <c r="F11" s="889">
        <f t="shared" si="1"/>
        <v>1.124725556999165</v>
      </c>
      <c r="G11" s="895">
        <v>27750.291290715715</v>
      </c>
      <c r="H11" s="901" t="s">
        <v>389</v>
      </c>
    </row>
    <row r="12" spans="1:8">
      <c r="A12" s="614" t="s">
        <v>119</v>
      </c>
      <c r="B12" s="862">
        <v>58873.813199999997</v>
      </c>
      <c r="C12" s="870">
        <v>13809.906800000001</v>
      </c>
      <c r="D12" s="879">
        <f t="shared" si="0"/>
        <v>72683.72</v>
      </c>
      <c r="E12" s="880">
        <v>48000</v>
      </c>
      <c r="F12" s="889">
        <f t="shared" si="1"/>
        <v>1.5142441666666666</v>
      </c>
      <c r="G12" s="895">
        <f>D12-E12</f>
        <v>24683.72</v>
      </c>
      <c r="H12" s="901" t="s">
        <v>389</v>
      </c>
    </row>
    <row r="13" spans="1:8">
      <c r="A13" s="614" t="s">
        <v>20</v>
      </c>
      <c r="B13" s="862">
        <v>199866.38219999999</v>
      </c>
      <c r="C13" s="870">
        <v>46882.237800000003</v>
      </c>
      <c r="D13" s="879">
        <f t="shared" si="0"/>
        <v>246748.62</v>
      </c>
      <c r="E13" s="880">
        <v>387587.28292607132</v>
      </c>
      <c r="F13" s="889">
        <f t="shared" si="1"/>
        <v>0.63662723435398427</v>
      </c>
      <c r="G13" s="895"/>
      <c r="H13" s="901"/>
    </row>
    <row r="14" spans="1:8">
      <c r="A14" s="614" t="s">
        <v>59</v>
      </c>
      <c r="B14" s="862">
        <v>1533849.2748000002</v>
      </c>
      <c r="C14" s="870">
        <v>359791.80520000006</v>
      </c>
      <c r="D14" s="879">
        <f t="shared" si="0"/>
        <v>1893641.0800000003</v>
      </c>
      <c r="E14" s="880">
        <v>2229065.9534058427</v>
      </c>
      <c r="F14" s="889">
        <f t="shared" si="1"/>
        <v>0.84952223019990114</v>
      </c>
      <c r="G14" s="895"/>
      <c r="H14" s="901"/>
    </row>
    <row r="15" spans="1:8">
      <c r="A15" s="614" t="s">
        <v>21</v>
      </c>
      <c r="B15" s="864">
        <v>35960.257799999999</v>
      </c>
      <c r="C15" s="872">
        <v>8435.1221999999998</v>
      </c>
      <c r="D15" s="879">
        <f t="shared" si="0"/>
        <v>44395.38</v>
      </c>
      <c r="E15" s="881">
        <v>128000</v>
      </c>
      <c r="F15" s="889">
        <f t="shared" si="1"/>
        <v>0.34683890624999997</v>
      </c>
      <c r="G15" s="896"/>
      <c r="H15" s="901"/>
    </row>
    <row r="16" spans="1:8" ht="15.75" thickBot="1">
      <c r="A16" s="615"/>
      <c r="B16" s="865"/>
      <c r="C16" s="873"/>
      <c r="D16" s="882"/>
      <c r="E16" s="883"/>
      <c r="F16" s="616"/>
      <c r="G16" s="882"/>
      <c r="H16" s="902"/>
    </row>
    <row r="17" spans="1:8">
      <c r="A17" s="617" t="s">
        <v>118</v>
      </c>
      <c r="B17" s="866">
        <f>SUM(B6:B15)</f>
        <v>9969244.7293000016</v>
      </c>
      <c r="C17" s="874">
        <f>SUM(C6:C15)</f>
        <v>2312600.8706999999</v>
      </c>
      <c r="D17" s="884">
        <f>SUM(D6:D15)</f>
        <v>12281845.600000001</v>
      </c>
      <c r="E17" s="885">
        <f>SUM(E6:E15)</f>
        <v>15790513</v>
      </c>
      <c r="F17" s="890">
        <f>D17/E17</f>
        <v>0.77779902400890977</v>
      </c>
      <c r="G17" s="897"/>
      <c r="H17" s="903"/>
    </row>
    <row r="18" spans="1:8" ht="15.75" thickBot="1">
      <c r="A18" s="615"/>
      <c r="B18" s="865"/>
      <c r="C18" s="873"/>
      <c r="D18" s="882"/>
      <c r="E18" s="883"/>
      <c r="F18" s="616"/>
      <c r="G18" s="882"/>
      <c r="H18" s="902"/>
    </row>
    <row r="19" spans="1:8">
      <c r="A19" s="618" t="s">
        <v>117</v>
      </c>
      <c r="B19" s="867">
        <v>522526186.98797905</v>
      </c>
      <c r="C19" s="875">
        <v>84680578.399999991</v>
      </c>
      <c r="D19" s="886">
        <f>SUM(B19:C19)</f>
        <v>607206765.38797903</v>
      </c>
      <c r="E19" s="887">
        <v>605950000</v>
      </c>
      <c r="F19" s="891">
        <f>D19/E19</f>
        <v>1.0020740414027214</v>
      </c>
      <c r="G19" s="898">
        <f>D19-E19</f>
        <v>1256765.3879790306</v>
      </c>
      <c r="H19" s="904"/>
    </row>
    <row r="20" spans="1:8" ht="30">
      <c r="A20" s="619" t="s">
        <v>116</v>
      </c>
      <c r="B20" s="862"/>
      <c r="C20" s="870"/>
      <c r="D20" s="879"/>
      <c r="E20" s="880"/>
      <c r="F20" s="892"/>
      <c r="G20" s="895"/>
      <c r="H20" s="901"/>
    </row>
    <row r="21" spans="1:8" ht="15.75" thickBot="1">
      <c r="A21" s="615"/>
      <c r="B21" s="865"/>
      <c r="C21" s="873"/>
      <c r="D21" s="882"/>
      <c r="E21" s="883"/>
      <c r="F21" s="616"/>
      <c r="G21" s="882"/>
      <c r="H21" s="902"/>
    </row>
    <row r="22" spans="1:8" ht="30.75" thickBot="1">
      <c r="A22" s="620" t="s">
        <v>115</v>
      </c>
      <c r="B22" s="868">
        <f>SUM(B17:B20)</f>
        <v>532495431.71727908</v>
      </c>
      <c r="C22" s="876">
        <f>SUM(C17:C20)</f>
        <v>86993179.270699993</v>
      </c>
      <c r="D22" s="888">
        <f>SUM(D17:D20)</f>
        <v>619488610.98797905</v>
      </c>
      <c r="E22" s="888">
        <f>SUM(E17:E20)</f>
        <v>621740513</v>
      </c>
      <c r="F22" s="893">
        <f>D22/E22</f>
        <v>0.99637806775505888</v>
      </c>
      <c r="G22" s="899"/>
      <c r="H22" s="905"/>
    </row>
    <row r="24" spans="1:8" s="110" customFormat="1" ht="42" customHeight="1">
      <c r="A24" s="1255" t="s">
        <v>886</v>
      </c>
      <c r="B24" s="1256"/>
      <c r="C24" s="1256"/>
      <c r="D24" s="1256"/>
      <c r="E24" s="1256"/>
      <c r="F24" s="1256"/>
      <c r="G24" s="1256"/>
      <c r="H24" s="1256"/>
    </row>
    <row r="25" spans="1:8" s="104" customFormat="1" ht="39.75" customHeight="1">
      <c r="A25" s="1255" t="s">
        <v>889</v>
      </c>
      <c r="B25" s="1256"/>
      <c r="C25" s="1256"/>
      <c r="D25" s="1256"/>
      <c r="E25" s="1256"/>
      <c r="F25" s="1256"/>
      <c r="G25" s="1256"/>
      <c r="H25" s="1256"/>
    </row>
    <row r="28" spans="1:8">
      <c r="A28" s="101" t="s">
        <v>14</v>
      </c>
    </row>
  </sheetData>
  <mergeCells count="12">
    <mergeCell ref="A1:H1"/>
    <mergeCell ref="A2:H2"/>
    <mergeCell ref="A3:H3"/>
    <mergeCell ref="A25:H25"/>
    <mergeCell ref="F4:F5"/>
    <mergeCell ref="G4:G5"/>
    <mergeCell ref="H4:H5"/>
    <mergeCell ref="A4:A5"/>
    <mergeCell ref="B4:C4"/>
    <mergeCell ref="D4:D5"/>
    <mergeCell ref="E4:E5"/>
    <mergeCell ref="A24:H24"/>
  </mergeCells>
  <pageMargins left="0.5" right="0.5" top="0.75" bottom="0.75" header="0.3" footer="0.3"/>
  <pageSetup scale="58" orientation="portrait" r:id="rId1"/>
  <headerFooter>
    <oddHeader>&amp;C&amp;"Century Schoolbook,Bold"&amp;14Pacific Gas and Electric Company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CH1233"/>
  <sheetViews>
    <sheetView tabSelected="1" zoomScale="80" zoomScaleNormal="80" zoomScaleSheetLayoutView="70" zoomScalePageLayoutView="80" workbookViewId="0">
      <selection activeCell="K2" sqref="K2"/>
    </sheetView>
  </sheetViews>
  <sheetFormatPr defaultColWidth="34.7109375" defaultRowHeight="15"/>
  <cols>
    <col min="1" max="1" width="27.42578125" style="115" customWidth="1"/>
    <col min="2" max="2" width="15" style="115" customWidth="1"/>
    <col min="3" max="3" width="16" style="115" customWidth="1"/>
    <col min="4" max="4" width="15.28515625" style="115" customWidth="1"/>
    <col min="5" max="5" width="14.42578125" style="115" customWidth="1"/>
    <col min="6" max="6" width="15.28515625" style="115" customWidth="1"/>
    <col min="7" max="7" width="14.42578125" style="115" customWidth="1"/>
    <col min="8" max="8" width="9.85546875" style="115" customWidth="1"/>
    <col min="9" max="9" width="9.7109375" style="115" customWidth="1"/>
    <col min="10" max="10" width="9.42578125" style="115" customWidth="1"/>
    <col min="11" max="11" width="16.7109375" style="115" customWidth="1"/>
    <col min="12" max="12" width="0.5703125" style="115" customWidth="1"/>
    <col min="13" max="13" width="16.7109375" style="115" hidden="1" customWidth="1"/>
    <col min="14" max="20" width="16.7109375" style="115" customWidth="1"/>
    <col min="21" max="21" width="17.7109375" style="115" customWidth="1"/>
    <col min="22" max="22" width="14.85546875" style="115" customWidth="1"/>
    <col min="23" max="23" width="14.7109375" style="115" customWidth="1"/>
    <col min="24" max="24" width="12" style="115" customWidth="1"/>
    <col min="25" max="25" width="14.7109375" style="114" customWidth="1"/>
    <col min="26" max="26" width="12.5703125" style="115" customWidth="1"/>
    <col min="27" max="27" width="11" style="115" customWidth="1"/>
    <col min="28" max="28" width="14.85546875" style="115" customWidth="1"/>
    <col min="29" max="29" width="16.7109375" style="115" customWidth="1"/>
    <col min="30" max="30" width="16.42578125" style="115" customWidth="1"/>
    <col min="31" max="31" width="15.42578125" style="115" customWidth="1"/>
    <col min="32" max="33" width="14" style="115" customWidth="1"/>
    <col min="34" max="34" width="15.28515625" style="115" customWidth="1"/>
    <col min="35" max="35" width="19.7109375" style="115" customWidth="1"/>
    <col min="36" max="36" width="12.140625" style="115" customWidth="1"/>
    <col min="37" max="37" width="12.5703125" style="115" customWidth="1"/>
    <col min="38" max="38" width="14.5703125" style="115" customWidth="1"/>
    <col min="39" max="16384" width="34.7109375" style="90"/>
  </cols>
  <sheetData>
    <row r="1" spans="1:46" s="89" customFormat="1" ht="61.5" customHeight="1">
      <c r="A1" s="1135" t="s">
        <v>922</v>
      </c>
      <c r="B1" s="1135"/>
      <c r="C1" s="1135"/>
      <c r="D1" s="1135"/>
      <c r="E1" s="1135"/>
      <c r="F1" s="1135"/>
      <c r="G1" s="1135"/>
      <c r="H1" s="1135"/>
      <c r="I1" s="1135"/>
      <c r="J1" s="1136"/>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8"/>
      <c r="AN1" s="88"/>
      <c r="AO1" s="88"/>
      <c r="AP1" s="88"/>
      <c r="AQ1" s="88"/>
      <c r="AR1" s="88"/>
      <c r="AS1" s="88"/>
      <c r="AT1" s="88"/>
    </row>
    <row r="2" spans="1:46" ht="17.100000000000001" customHeight="1">
      <c r="A2" s="737"/>
      <c r="B2" s="738" t="s">
        <v>1115</v>
      </c>
      <c r="C2" s="738"/>
      <c r="D2" s="738"/>
      <c r="E2" s="738" t="s">
        <v>923</v>
      </c>
      <c r="F2" s="738"/>
      <c r="G2" s="738"/>
      <c r="H2" s="1137" t="s">
        <v>360</v>
      </c>
      <c r="I2" s="1138"/>
      <c r="J2" s="739"/>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46" s="91" customFormat="1" ht="27.75" customHeight="1">
      <c r="A3" s="772" t="s">
        <v>113</v>
      </c>
      <c r="B3" s="740" t="s">
        <v>15</v>
      </c>
      <c r="C3" s="740" t="s">
        <v>125</v>
      </c>
      <c r="D3" s="740" t="s">
        <v>62</v>
      </c>
      <c r="E3" s="740" t="s">
        <v>15</v>
      </c>
      <c r="F3" s="740" t="s">
        <v>125</v>
      </c>
      <c r="G3" s="740" t="s">
        <v>62</v>
      </c>
      <c r="H3" s="740" t="s">
        <v>15</v>
      </c>
      <c r="I3" s="740" t="s">
        <v>125</v>
      </c>
      <c r="J3" s="740" t="s">
        <v>62</v>
      </c>
    </row>
    <row r="4" spans="1:46" ht="17.100000000000001" customHeight="1">
      <c r="A4" s="771" t="s">
        <v>16</v>
      </c>
      <c r="B4" s="92"/>
      <c r="C4" s="93"/>
      <c r="D4" s="93"/>
      <c r="E4" s="93"/>
      <c r="F4" s="93"/>
      <c r="G4" s="93"/>
      <c r="H4" s="94"/>
      <c r="I4" s="94"/>
      <c r="J4" s="95"/>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row>
    <row r="5" spans="1:46" ht="17.100000000000001" customHeight="1">
      <c r="A5" s="741" t="s">
        <v>1116</v>
      </c>
      <c r="B5" s="742">
        <v>29818571.530000001</v>
      </c>
      <c r="C5" s="743">
        <v>1207801.4700000002</v>
      </c>
      <c r="D5" s="743">
        <f>SUM(B5:C5)</f>
        <v>31026373</v>
      </c>
      <c r="E5" s="742">
        <v>19120852.390000001</v>
      </c>
      <c r="F5" s="743">
        <v>711143.98</v>
      </c>
      <c r="G5" s="744">
        <f t="shared" ref="G5:G14" si="0">SUM(E5:F5)</f>
        <v>19831996.370000001</v>
      </c>
      <c r="H5" s="764">
        <f>E5/B5</f>
        <v>0.6412397176961615</v>
      </c>
      <c r="I5" s="764">
        <f>F5/C5</f>
        <v>0.58879211332637293</v>
      </c>
      <c r="J5" s="764">
        <f>G5/D5</f>
        <v>0.63919802582145202</v>
      </c>
      <c r="K5" s="97"/>
      <c r="L5" s="97"/>
      <c r="M5" s="97"/>
      <c r="N5" s="97"/>
      <c r="O5" s="97"/>
      <c r="P5" s="97"/>
      <c r="Q5" s="97"/>
      <c r="R5" s="97"/>
      <c r="S5" s="97"/>
      <c r="T5" s="97"/>
      <c r="U5" s="97"/>
      <c r="V5" s="97"/>
      <c r="W5" s="97"/>
      <c r="X5" s="97"/>
      <c r="Y5" s="97"/>
      <c r="Z5" s="97"/>
      <c r="AA5" s="97"/>
      <c r="AB5" s="97"/>
      <c r="AC5" s="90"/>
      <c r="AD5" s="90"/>
      <c r="AE5" s="90"/>
      <c r="AF5" s="90"/>
      <c r="AG5" s="90"/>
      <c r="AH5" s="90"/>
      <c r="AI5" s="90"/>
      <c r="AJ5" s="90"/>
      <c r="AK5" s="90"/>
      <c r="AL5" s="90"/>
    </row>
    <row r="6" spans="1:46" ht="17.100000000000001" customHeight="1">
      <c r="A6" s="741" t="s">
        <v>1117</v>
      </c>
      <c r="B6" s="745">
        <v>924532.12</v>
      </c>
      <c r="C6" s="746">
        <v>11703860.199999999</v>
      </c>
      <c r="D6" s="743">
        <f t="shared" ref="D6:D14" si="1">SUM(B6:C6)</f>
        <v>12628392.319999998</v>
      </c>
      <c r="E6" s="745">
        <v>840776.25</v>
      </c>
      <c r="F6" s="746">
        <v>11703860.199999999</v>
      </c>
      <c r="G6" s="744">
        <f t="shared" si="0"/>
        <v>12544636.449999999</v>
      </c>
      <c r="H6" s="764">
        <f t="shared" ref="H6:I15" si="2">E6/B6</f>
        <v>0.90940729025185196</v>
      </c>
      <c r="I6" s="764">
        <f t="shared" si="2"/>
        <v>1</v>
      </c>
      <c r="J6" s="764">
        <f t="shared" ref="J6:J15" si="3">G6/D6</f>
        <v>0.99336765378540293</v>
      </c>
      <c r="K6" s="97"/>
      <c r="L6" s="97"/>
      <c r="M6" s="97"/>
      <c r="N6" s="97"/>
      <c r="O6" s="97"/>
      <c r="P6" s="97"/>
      <c r="Q6" s="97"/>
      <c r="R6" s="97"/>
      <c r="S6" s="97"/>
      <c r="T6" s="97"/>
      <c r="U6" s="97"/>
      <c r="V6" s="97"/>
      <c r="W6" s="97"/>
      <c r="X6" s="97"/>
      <c r="Y6" s="97"/>
      <c r="Z6" s="97"/>
      <c r="AA6" s="97"/>
      <c r="AB6" s="97"/>
      <c r="AC6" s="90"/>
      <c r="AD6" s="90"/>
      <c r="AE6" s="90"/>
      <c r="AF6" s="90"/>
      <c r="AG6" s="90"/>
      <c r="AH6" s="90"/>
      <c r="AI6" s="90"/>
      <c r="AJ6" s="90"/>
      <c r="AK6" s="90"/>
      <c r="AL6" s="90"/>
    </row>
    <row r="7" spans="1:46" ht="17.100000000000001" customHeight="1">
      <c r="A7" s="741" t="s">
        <v>1118</v>
      </c>
      <c r="B7" s="745">
        <v>7457463</v>
      </c>
      <c r="C7" s="746">
        <v>41793262.5</v>
      </c>
      <c r="D7" s="743">
        <f t="shared" si="1"/>
        <v>49250725.5</v>
      </c>
      <c r="E7" s="745">
        <v>7052592.415</v>
      </c>
      <c r="F7" s="746">
        <v>39964690.334999993</v>
      </c>
      <c r="G7" s="743">
        <f t="shared" si="0"/>
        <v>47017282.749999993</v>
      </c>
      <c r="H7" s="764">
        <f t="shared" si="2"/>
        <v>0.94570934042850763</v>
      </c>
      <c r="I7" s="764">
        <f t="shared" si="2"/>
        <v>0.95624720216565995</v>
      </c>
      <c r="J7" s="764">
        <f t="shared" si="3"/>
        <v>0.95465157665545441</v>
      </c>
      <c r="K7" s="97"/>
      <c r="L7" s="97"/>
      <c r="M7" s="97"/>
      <c r="N7" s="97"/>
      <c r="O7" s="97"/>
      <c r="P7" s="97"/>
      <c r="Q7" s="97"/>
      <c r="R7" s="97"/>
      <c r="S7" s="97"/>
      <c r="T7" s="97"/>
      <c r="U7" s="97"/>
      <c r="V7" s="97"/>
      <c r="W7" s="97"/>
      <c r="X7" s="97"/>
      <c r="Y7" s="97"/>
      <c r="Z7" s="97"/>
      <c r="AA7" s="97"/>
      <c r="AB7" s="97"/>
      <c r="AC7" s="90"/>
      <c r="AD7" s="90"/>
      <c r="AE7" s="90"/>
      <c r="AF7" s="90"/>
      <c r="AG7" s="90"/>
      <c r="AH7" s="90"/>
      <c r="AI7" s="90"/>
      <c r="AJ7" s="90"/>
      <c r="AK7" s="90"/>
      <c r="AL7" s="90"/>
    </row>
    <row r="8" spans="1:46" ht="17.100000000000001" customHeight="1">
      <c r="A8" s="747" t="s">
        <v>1119</v>
      </c>
      <c r="B8" s="748">
        <v>7773834</v>
      </c>
      <c r="C8" s="748">
        <v>4984715.0200000014</v>
      </c>
      <c r="D8" s="743">
        <f t="shared" si="1"/>
        <v>12758549.020000001</v>
      </c>
      <c r="E8" s="745">
        <v>7773833.8150000004</v>
      </c>
      <c r="F8" s="746">
        <v>4984714.915</v>
      </c>
      <c r="G8" s="743">
        <f t="shared" si="0"/>
        <v>12758548.73</v>
      </c>
      <c r="H8" s="764">
        <f t="shared" si="2"/>
        <v>0.99999997620221892</v>
      </c>
      <c r="I8" s="764">
        <f t="shared" si="2"/>
        <v>0.99999997893560599</v>
      </c>
      <c r="J8" s="764">
        <f t="shared" si="3"/>
        <v>0.99999997727014256</v>
      </c>
      <c r="K8" s="97"/>
      <c r="L8" s="97"/>
      <c r="M8" s="97"/>
      <c r="N8" s="97"/>
      <c r="O8" s="97"/>
      <c r="P8" s="97"/>
      <c r="Q8" s="97"/>
      <c r="R8" s="97"/>
      <c r="S8" s="97"/>
      <c r="T8" s="97"/>
      <c r="U8" s="97"/>
      <c r="V8" s="97"/>
      <c r="W8" s="97"/>
      <c r="X8" s="97"/>
      <c r="Y8" s="97"/>
      <c r="Z8" s="97"/>
      <c r="AA8" s="97"/>
      <c r="AB8" s="97"/>
      <c r="AC8" s="90"/>
      <c r="AD8" s="90"/>
      <c r="AE8" s="90"/>
      <c r="AF8" s="90"/>
      <c r="AG8" s="90"/>
      <c r="AH8" s="90"/>
      <c r="AI8" s="90"/>
      <c r="AJ8" s="90"/>
      <c r="AK8" s="90"/>
      <c r="AL8" s="90"/>
    </row>
    <row r="9" spans="1:46">
      <c r="A9" s="741" t="s">
        <v>269</v>
      </c>
      <c r="B9" s="745">
        <v>0</v>
      </c>
      <c r="C9" s="746">
        <v>0</v>
      </c>
      <c r="D9" s="743">
        <f t="shared" si="1"/>
        <v>0</v>
      </c>
      <c r="E9" s="745">
        <v>0</v>
      </c>
      <c r="F9" s="746"/>
      <c r="G9" s="743">
        <f t="shared" si="0"/>
        <v>0</v>
      </c>
      <c r="H9" s="764">
        <v>0</v>
      </c>
      <c r="I9" s="764">
        <v>0</v>
      </c>
      <c r="J9" s="764">
        <v>0</v>
      </c>
      <c r="K9" s="97"/>
      <c r="L9" s="97"/>
      <c r="M9" s="97"/>
      <c r="N9" s="97"/>
      <c r="O9" s="97"/>
      <c r="P9" s="97"/>
      <c r="Q9" s="97"/>
      <c r="R9" s="97"/>
      <c r="S9" s="97"/>
      <c r="T9" s="97"/>
      <c r="U9" s="97"/>
      <c r="V9" s="97"/>
      <c r="W9" s="97"/>
      <c r="X9" s="97"/>
      <c r="Y9" s="97"/>
      <c r="Z9" s="97"/>
      <c r="AA9" s="97"/>
      <c r="AB9" s="97"/>
      <c r="AC9" s="90"/>
      <c r="AD9" s="90"/>
      <c r="AE9" s="90"/>
      <c r="AF9" s="90"/>
      <c r="AG9" s="90"/>
      <c r="AH9" s="90"/>
      <c r="AI9" s="90"/>
      <c r="AJ9" s="90"/>
      <c r="AK9" s="90"/>
      <c r="AL9" s="90"/>
    </row>
    <row r="10" spans="1:46">
      <c r="A10" s="741" t="s">
        <v>1120</v>
      </c>
      <c r="B10" s="745">
        <v>28575478</v>
      </c>
      <c r="C10" s="746">
        <v>0</v>
      </c>
      <c r="D10" s="743">
        <f t="shared" si="1"/>
        <v>28575478</v>
      </c>
      <c r="E10" s="745">
        <v>25456980</v>
      </c>
      <c r="F10" s="746">
        <v>0</v>
      </c>
      <c r="G10" s="743">
        <f t="shared" si="0"/>
        <v>25456980</v>
      </c>
      <c r="H10" s="764">
        <f t="shared" si="2"/>
        <v>0.89086803727307728</v>
      </c>
      <c r="I10" s="764">
        <v>0</v>
      </c>
      <c r="J10" s="764">
        <f t="shared" si="3"/>
        <v>0.89086803727307728</v>
      </c>
      <c r="K10" s="97"/>
      <c r="L10" s="97"/>
      <c r="M10" s="97"/>
      <c r="N10" s="97"/>
      <c r="O10" s="97"/>
      <c r="P10" s="97"/>
      <c r="Q10" s="97"/>
      <c r="R10" s="97"/>
      <c r="S10" s="97"/>
      <c r="T10" s="97"/>
      <c r="U10" s="97"/>
      <c r="V10" s="97"/>
      <c r="W10" s="97"/>
      <c r="X10" s="97"/>
      <c r="Y10" s="97"/>
      <c r="Z10" s="97"/>
      <c r="AA10" s="97"/>
      <c r="AB10" s="97"/>
      <c r="AC10" s="90"/>
      <c r="AD10" s="90"/>
      <c r="AE10" s="90"/>
      <c r="AF10" s="90"/>
      <c r="AG10" s="90"/>
      <c r="AH10" s="90"/>
      <c r="AI10" s="90"/>
      <c r="AJ10" s="90"/>
      <c r="AK10" s="90"/>
      <c r="AL10" s="90"/>
    </row>
    <row r="11" spans="1:46" ht="17.100000000000001" customHeight="1">
      <c r="A11" s="741" t="s">
        <v>1121</v>
      </c>
      <c r="B11" s="746">
        <v>0</v>
      </c>
      <c r="C11" s="746">
        <v>0</v>
      </c>
      <c r="D11" s="743">
        <f t="shared" si="1"/>
        <v>0</v>
      </c>
      <c r="E11" s="746">
        <v>0</v>
      </c>
      <c r="F11" s="746">
        <v>0</v>
      </c>
      <c r="G11" s="743">
        <f t="shared" si="0"/>
        <v>0</v>
      </c>
      <c r="H11" s="764">
        <v>0</v>
      </c>
      <c r="I11" s="764">
        <v>0</v>
      </c>
      <c r="J11" s="764">
        <v>0</v>
      </c>
      <c r="K11" s="97"/>
      <c r="L11" s="97"/>
      <c r="M11" s="97"/>
      <c r="N11" s="97"/>
      <c r="O11" s="97"/>
      <c r="P11" s="97"/>
      <c r="Q11" s="97"/>
      <c r="R11" s="97"/>
      <c r="S11" s="97"/>
      <c r="T11" s="97"/>
      <c r="U11" s="97"/>
      <c r="V11" s="97"/>
      <c r="W11" s="97"/>
      <c r="X11" s="97"/>
      <c r="Y11" s="97"/>
      <c r="Z11" s="97"/>
      <c r="AA11" s="97"/>
      <c r="AB11" s="97"/>
      <c r="AC11" s="90"/>
      <c r="AD11" s="90"/>
      <c r="AE11" s="90"/>
      <c r="AF11" s="90"/>
      <c r="AG11" s="90"/>
      <c r="AH11" s="90"/>
      <c r="AI11" s="90"/>
      <c r="AJ11" s="90"/>
      <c r="AK11" s="90"/>
      <c r="AL11" s="90"/>
    </row>
    <row r="12" spans="1:46">
      <c r="A12" s="446" t="s">
        <v>1001</v>
      </c>
      <c r="B12" s="745">
        <v>1155070.8</v>
      </c>
      <c r="C12" s="746">
        <v>621961.19999999995</v>
      </c>
      <c r="D12" s="743">
        <f t="shared" si="1"/>
        <v>1777032</v>
      </c>
      <c r="E12" s="745">
        <v>920696.71149999998</v>
      </c>
      <c r="F12" s="746">
        <v>495759.76849999995</v>
      </c>
      <c r="G12" s="743">
        <f t="shared" si="0"/>
        <v>1416456.48</v>
      </c>
      <c r="H12" s="764">
        <f t="shared" si="2"/>
        <v>0.7970911493044408</v>
      </c>
      <c r="I12" s="764">
        <f t="shared" si="2"/>
        <v>0.79709115054122348</v>
      </c>
      <c r="J12" s="764">
        <f t="shared" si="3"/>
        <v>0.79709114973731476</v>
      </c>
      <c r="K12" s="97"/>
      <c r="L12" s="97"/>
      <c r="M12" s="97"/>
      <c r="N12" s="97"/>
      <c r="O12" s="97"/>
      <c r="P12" s="97"/>
      <c r="Q12" s="97"/>
      <c r="R12" s="97"/>
      <c r="S12" s="97"/>
      <c r="T12" s="97"/>
      <c r="U12" s="97"/>
      <c r="V12" s="97"/>
      <c r="W12" s="97"/>
      <c r="X12" s="97"/>
      <c r="Y12" s="97"/>
      <c r="Z12" s="97"/>
      <c r="AA12" s="97"/>
      <c r="AB12" s="97"/>
      <c r="AC12" s="90"/>
      <c r="AD12" s="90"/>
      <c r="AE12" s="90"/>
      <c r="AF12" s="90"/>
      <c r="AG12" s="90"/>
      <c r="AH12" s="90"/>
      <c r="AI12" s="90"/>
      <c r="AJ12" s="90"/>
      <c r="AK12" s="90"/>
      <c r="AL12" s="90"/>
    </row>
    <row r="13" spans="1:46" ht="17.100000000000001" customHeight="1">
      <c r="A13" s="446" t="s">
        <v>1002</v>
      </c>
      <c r="B13" s="745">
        <v>9917891.0999999996</v>
      </c>
      <c r="C13" s="746">
        <v>5340402.9000000004</v>
      </c>
      <c r="D13" s="743">
        <f t="shared" si="1"/>
        <v>15258294</v>
      </c>
      <c r="E13" s="745">
        <v>9109297.9274999984</v>
      </c>
      <c r="F13" s="746">
        <v>4905006.5724999998</v>
      </c>
      <c r="G13" s="743">
        <f t="shared" si="0"/>
        <v>14014304.499999998</v>
      </c>
      <c r="H13" s="764">
        <f t="shared" si="2"/>
        <v>0.9184712592276798</v>
      </c>
      <c r="I13" s="764">
        <f t="shared" si="2"/>
        <v>0.91847125850748068</v>
      </c>
      <c r="J13" s="764">
        <f t="shared" si="3"/>
        <v>0.91847125897561011</v>
      </c>
      <c r="K13" s="97"/>
      <c r="L13" s="97"/>
      <c r="M13" s="97"/>
      <c r="N13" s="97"/>
      <c r="O13" s="97"/>
      <c r="P13" s="97"/>
      <c r="Q13" s="97"/>
      <c r="R13" s="97"/>
      <c r="S13" s="97"/>
      <c r="T13" s="97"/>
      <c r="U13" s="97"/>
      <c r="V13" s="97"/>
      <c r="W13" s="97"/>
      <c r="X13" s="97"/>
      <c r="Y13" s="97"/>
      <c r="Z13" s="97"/>
      <c r="AA13" s="97"/>
      <c r="AB13" s="97"/>
      <c r="AC13" s="90"/>
      <c r="AD13" s="90"/>
      <c r="AE13" s="90"/>
      <c r="AF13" s="90"/>
      <c r="AG13" s="90"/>
      <c r="AH13" s="90"/>
      <c r="AI13" s="90"/>
      <c r="AJ13" s="90"/>
      <c r="AK13" s="90"/>
      <c r="AL13" s="90"/>
    </row>
    <row r="14" spans="1:46" ht="17.100000000000001" customHeight="1">
      <c r="A14" s="446" t="s">
        <v>258</v>
      </c>
      <c r="B14" s="745">
        <v>0</v>
      </c>
      <c r="C14" s="746">
        <v>0</v>
      </c>
      <c r="D14" s="743">
        <f t="shared" si="1"/>
        <v>0</v>
      </c>
      <c r="E14" s="745">
        <v>0</v>
      </c>
      <c r="F14" s="746">
        <v>0</v>
      </c>
      <c r="G14" s="743">
        <f t="shared" si="0"/>
        <v>0</v>
      </c>
      <c r="H14" s="764">
        <v>0</v>
      </c>
      <c r="I14" s="764">
        <v>0</v>
      </c>
      <c r="J14" s="764">
        <v>0</v>
      </c>
      <c r="K14" s="97"/>
      <c r="L14" s="97"/>
      <c r="M14" s="97"/>
      <c r="N14" s="97"/>
      <c r="O14" s="97"/>
      <c r="P14" s="97"/>
      <c r="Q14" s="97"/>
      <c r="R14" s="97"/>
      <c r="S14" s="97"/>
      <c r="T14" s="97"/>
      <c r="U14" s="97"/>
      <c r="V14" s="97"/>
      <c r="W14" s="97"/>
      <c r="X14" s="97"/>
      <c r="Y14" s="97"/>
      <c r="Z14" s="97"/>
      <c r="AA14" s="97"/>
      <c r="AB14" s="97"/>
      <c r="AC14" s="90"/>
      <c r="AD14" s="90"/>
      <c r="AE14" s="90"/>
      <c r="AF14" s="90"/>
      <c r="AG14" s="90"/>
      <c r="AH14" s="90"/>
      <c r="AI14" s="90"/>
      <c r="AJ14" s="90"/>
      <c r="AK14" s="90"/>
      <c r="AL14" s="90"/>
    </row>
    <row r="15" spans="1:46" ht="17.100000000000001" customHeight="1">
      <c r="A15" s="749" t="s">
        <v>17</v>
      </c>
      <c r="B15" s="750">
        <f>SUM(B5:B14)</f>
        <v>85622840.549999997</v>
      </c>
      <c r="C15" s="750">
        <f>SUM(C5:C14)</f>
        <v>65652003.290000007</v>
      </c>
      <c r="D15" s="750">
        <f>SUM(D5:D14)</f>
        <v>151274843.83999997</v>
      </c>
      <c r="E15" s="750">
        <f>SUM(E5:E14)</f>
        <v>70275029.508999988</v>
      </c>
      <c r="F15" s="750">
        <f t="shared" ref="F15" si="4">SUM(F5:F14)</f>
        <v>62765175.77099999</v>
      </c>
      <c r="G15" s="750">
        <f t="shared" ref="G15" si="5">SUM(G5:G14)</f>
        <v>133040205.28</v>
      </c>
      <c r="H15" s="765">
        <f t="shared" si="2"/>
        <v>0.8207509708576235</v>
      </c>
      <c r="I15" s="765">
        <f t="shared" si="2"/>
        <v>0.9560283407309258</v>
      </c>
      <c r="J15" s="765">
        <f t="shared" si="3"/>
        <v>0.87946020569496441</v>
      </c>
      <c r="K15" s="97"/>
      <c r="L15" s="97"/>
      <c r="M15" s="97"/>
      <c r="N15" s="97"/>
      <c r="O15" s="97"/>
      <c r="P15" s="97"/>
      <c r="Q15" s="97"/>
      <c r="R15" s="97"/>
      <c r="S15" s="97"/>
      <c r="T15" s="97"/>
      <c r="U15" s="97"/>
      <c r="V15" s="97"/>
      <c r="W15" s="97"/>
      <c r="X15" s="97"/>
      <c r="Y15" s="97"/>
      <c r="Z15" s="97"/>
      <c r="AA15" s="97"/>
      <c r="AB15" s="97"/>
      <c r="AC15" s="90"/>
      <c r="AD15" s="90"/>
      <c r="AE15" s="90"/>
      <c r="AF15" s="90"/>
      <c r="AG15" s="90"/>
      <c r="AH15" s="90"/>
      <c r="AI15" s="90"/>
      <c r="AJ15" s="90"/>
      <c r="AK15" s="90"/>
      <c r="AL15" s="90"/>
    </row>
    <row r="16" spans="1:46" ht="17.100000000000001" customHeight="1">
      <c r="A16" s="751"/>
      <c r="B16" s="752"/>
      <c r="C16" s="752"/>
      <c r="D16" s="752"/>
      <c r="E16" s="752"/>
      <c r="F16" s="752"/>
      <c r="G16" s="752"/>
      <c r="H16" s="752"/>
      <c r="I16" s="752"/>
      <c r="J16" s="753"/>
      <c r="K16" s="97"/>
      <c r="L16" s="97"/>
      <c r="M16" s="97"/>
      <c r="N16" s="97"/>
      <c r="O16" s="97"/>
      <c r="P16" s="97"/>
      <c r="Q16" s="97"/>
      <c r="R16" s="97"/>
      <c r="S16" s="97"/>
      <c r="T16" s="97"/>
      <c r="U16" s="97"/>
      <c r="V16" s="97"/>
      <c r="W16" s="97"/>
      <c r="X16" s="97"/>
      <c r="Y16" s="97"/>
      <c r="Z16" s="97"/>
      <c r="AA16" s="97"/>
      <c r="AB16" s="97"/>
      <c r="AC16" s="90"/>
      <c r="AD16" s="90"/>
      <c r="AE16" s="90"/>
      <c r="AF16" s="90"/>
      <c r="AG16" s="90"/>
      <c r="AH16" s="90"/>
      <c r="AI16" s="90"/>
      <c r="AJ16" s="90"/>
      <c r="AK16" s="90"/>
      <c r="AL16" s="90"/>
    </row>
    <row r="17" spans="1:75" ht="17.100000000000001" customHeight="1">
      <c r="A17" s="754" t="s">
        <v>994</v>
      </c>
      <c r="B17" s="742">
        <v>676924.87</v>
      </c>
      <c r="C17" s="743">
        <v>372393.87</v>
      </c>
      <c r="D17" s="743">
        <f t="shared" ref="D17:D24" si="6">SUM(B17:C17)</f>
        <v>1049318.74</v>
      </c>
      <c r="E17" s="745">
        <v>458988</v>
      </c>
      <c r="F17" s="746">
        <v>247147.63999999998</v>
      </c>
      <c r="G17" s="744">
        <f t="shared" ref="G17:G24" si="7">SUM(E17:F17)</f>
        <v>706135.64</v>
      </c>
      <c r="H17" s="764">
        <f t="shared" ref="H17:H24" si="8">E17/B17</f>
        <v>0.67804865848701945</v>
      </c>
      <c r="I17" s="764">
        <f t="shared" ref="I17:I24" si="9">F17/C17</f>
        <v>0.66367268612665398</v>
      </c>
      <c r="J17" s="764">
        <f t="shared" ref="J17:J24" si="10">G17/D17</f>
        <v>0.67294675400536541</v>
      </c>
      <c r="K17" s="97"/>
      <c r="L17" s="97"/>
      <c r="M17" s="97"/>
      <c r="N17" s="97"/>
      <c r="O17" s="97"/>
      <c r="P17" s="97"/>
      <c r="Q17" s="97"/>
      <c r="R17" s="97"/>
      <c r="S17" s="97"/>
      <c r="T17" s="97"/>
      <c r="U17" s="97"/>
      <c r="V17" s="97"/>
      <c r="W17" s="97"/>
      <c r="X17" s="97"/>
      <c r="Y17" s="97"/>
      <c r="Z17" s="97"/>
      <c r="AA17" s="97"/>
      <c r="AB17" s="97"/>
      <c r="AC17" s="90"/>
      <c r="AD17" s="90"/>
      <c r="AE17" s="90"/>
      <c r="AF17" s="90"/>
      <c r="AG17" s="90"/>
      <c r="AH17" s="90"/>
      <c r="AI17" s="90"/>
      <c r="AJ17" s="90"/>
      <c r="AK17" s="90"/>
      <c r="AL17" s="90"/>
    </row>
    <row r="18" spans="1:75" ht="17.100000000000001" customHeight="1">
      <c r="A18" s="446" t="s">
        <v>995</v>
      </c>
      <c r="B18" s="745">
        <v>4613646.6100000003</v>
      </c>
      <c r="C18" s="746">
        <v>2616909.06</v>
      </c>
      <c r="D18" s="743">
        <f t="shared" si="6"/>
        <v>7230555.6699999999</v>
      </c>
      <c r="E18" s="745">
        <v>3879504.6135</v>
      </c>
      <c r="F18" s="746">
        <v>2088964.0164999999</v>
      </c>
      <c r="G18" s="744">
        <f t="shared" si="7"/>
        <v>5968468.6299999999</v>
      </c>
      <c r="H18" s="764">
        <f t="shared" si="8"/>
        <v>0.8408759797708043</v>
      </c>
      <c r="I18" s="764">
        <f t="shared" si="9"/>
        <v>0.79825625140370748</v>
      </c>
      <c r="J18" s="764">
        <f t="shared" si="10"/>
        <v>0.82545089235168012</v>
      </c>
      <c r="K18" s="97"/>
      <c r="L18" s="97"/>
      <c r="M18" s="97"/>
      <c r="N18" s="97"/>
      <c r="O18" s="97"/>
      <c r="P18" s="97"/>
      <c r="Q18" s="97"/>
      <c r="R18" s="97"/>
      <c r="S18" s="97"/>
      <c r="T18" s="97"/>
      <c r="U18" s="97"/>
      <c r="V18" s="97"/>
      <c r="W18" s="97"/>
      <c r="X18" s="97"/>
      <c r="Y18" s="97"/>
      <c r="Z18" s="97"/>
      <c r="AA18" s="97"/>
      <c r="AB18" s="97"/>
      <c r="AC18" s="90"/>
      <c r="AD18" s="90"/>
      <c r="AE18" s="90"/>
      <c r="AF18" s="90"/>
      <c r="AG18" s="90"/>
      <c r="AH18" s="90"/>
      <c r="AI18" s="90"/>
      <c r="AJ18" s="90"/>
      <c r="AK18" s="90"/>
      <c r="AL18" s="90"/>
    </row>
    <row r="19" spans="1:75" ht="17.100000000000001" customHeight="1">
      <c r="A19" s="446" t="s">
        <v>996</v>
      </c>
      <c r="B19" s="745">
        <v>1260016.9099999999</v>
      </c>
      <c r="C19" s="746">
        <v>683133.94</v>
      </c>
      <c r="D19" s="743">
        <f t="shared" si="6"/>
        <v>1943150.8499999999</v>
      </c>
      <c r="E19" s="745">
        <v>1162269.4205</v>
      </c>
      <c r="F19" s="746">
        <v>625837.38950000005</v>
      </c>
      <c r="G19" s="744">
        <f t="shared" si="7"/>
        <v>1788106.81</v>
      </c>
      <c r="H19" s="764">
        <f t="shared" si="8"/>
        <v>0.92242366850457591</v>
      </c>
      <c r="I19" s="764">
        <f t="shared" si="9"/>
        <v>0.91612691575534966</v>
      </c>
      <c r="J19" s="764">
        <f t="shared" si="10"/>
        <v>0.92020998266809817</v>
      </c>
      <c r="K19" s="97"/>
      <c r="L19" s="97"/>
      <c r="M19" s="97"/>
      <c r="N19" s="97"/>
      <c r="O19" s="97"/>
      <c r="P19" s="97"/>
      <c r="Q19" s="97"/>
      <c r="R19" s="97"/>
      <c r="S19" s="97"/>
      <c r="T19" s="97"/>
      <c r="U19" s="97"/>
      <c r="V19" s="97"/>
      <c r="W19" s="97"/>
      <c r="X19" s="97"/>
      <c r="Y19" s="97"/>
      <c r="Z19" s="97"/>
      <c r="AA19" s="97"/>
      <c r="AB19" s="97"/>
      <c r="AC19" s="90"/>
      <c r="AD19" s="90"/>
      <c r="AE19" s="90"/>
      <c r="AF19" s="90"/>
      <c r="AG19" s="90"/>
      <c r="AH19" s="90"/>
      <c r="AI19" s="90"/>
      <c r="AJ19" s="90"/>
      <c r="AK19" s="90"/>
      <c r="AL19" s="90"/>
    </row>
    <row r="20" spans="1:75" ht="27.75" customHeight="1">
      <c r="A20" s="503" t="s">
        <v>927</v>
      </c>
      <c r="B20" s="745">
        <v>0</v>
      </c>
      <c r="C20" s="746">
        <v>0</v>
      </c>
      <c r="D20" s="743">
        <f t="shared" si="6"/>
        <v>0</v>
      </c>
      <c r="E20" s="745">
        <v>0</v>
      </c>
      <c r="F20" s="746">
        <v>0</v>
      </c>
      <c r="G20" s="744">
        <f t="shared" si="7"/>
        <v>0</v>
      </c>
      <c r="H20" s="764">
        <v>0</v>
      </c>
      <c r="I20" s="764">
        <v>0</v>
      </c>
      <c r="J20" s="764">
        <v>0</v>
      </c>
      <c r="K20" s="97"/>
      <c r="L20" s="97"/>
      <c r="M20" s="97"/>
      <c r="N20" s="97"/>
      <c r="O20" s="97"/>
      <c r="P20" s="97"/>
      <c r="Q20" s="97"/>
      <c r="R20" s="97"/>
      <c r="S20" s="97"/>
      <c r="T20" s="97"/>
      <c r="U20" s="97"/>
      <c r="V20" s="97"/>
      <c r="W20" s="97"/>
      <c r="X20" s="97"/>
      <c r="Y20" s="97"/>
      <c r="Z20" s="97"/>
      <c r="AA20" s="97"/>
      <c r="AB20" s="97"/>
      <c r="AC20" s="90"/>
      <c r="AD20" s="90"/>
      <c r="AE20" s="90"/>
      <c r="AF20" s="90"/>
      <c r="AG20" s="90"/>
      <c r="AH20" s="90"/>
      <c r="AI20" s="90"/>
      <c r="AJ20" s="90"/>
      <c r="AK20" s="90"/>
      <c r="AL20" s="90"/>
    </row>
    <row r="21" spans="1:75" ht="30" customHeight="1">
      <c r="A21" s="503" t="s">
        <v>271</v>
      </c>
      <c r="B21" s="745">
        <v>133250</v>
      </c>
      <c r="C21" s="746">
        <v>71750</v>
      </c>
      <c r="D21" s="743">
        <f t="shared" si="6"/>
        <v>205000</v>
      </c>
      <c r="E21" s="745">
        <v>0</v>
      </c>
      <c r="F21" s="746">
        <v>0</v>
      </c>
      <c r="G21" s="744">
        <f t="shared" si="7"/>
        <v>0</v>
      </c>
      <c r="H21" s="764">
        <f t="shared" si="8"/>
        <v>0</v>
      </c>
      <c r="I21" s="764">
        <f t="shared" si="9"/>
        <v>0</v>
      </c>
      <c r="J21" s="764">
        <f t="shared" si="10"/>
        <v>0</v>
      </c>
      <c r="K21" s="97"/>
      <c r="L21" s="97"/>
      <c r="M21" s="97"/>
      <c r="N21" s="97"/>
      <c r="O21" s="97"/>
      <c r="P21" s="97"/>
      <c r="Q21" s="97"/>
      <c r="R21" s="97"/>
      <c r="S21" s="97"/>
      <c r="T21" s="97"/>
      <c r="U21" s="97"/>
      <c r="V21" s="97"/>
      <c r="W21" s="97"/>
      <c r="X21" s="97"/>
      <c r="Y21" s="97"/>
      <c r="Z21" s="97"/>
      <c r="AA21" s="97"/>
      <c r="AB21" s="97"/>
      <c r="AC21" s="90"/>
      <c r="AD21" s="90"/>
      <c r="AE21" s="90"/>
      <c r="AF21" s="90"/>
      <c r="AG21" s="90"/>
      <c r="AH21" s="90"/>
      <c r="AI21" s="90"/>
      <c r="AJ21" s="90"/>
      <c r="AK21" s="90"/>
      <c r="AL21" s="90"/>
    </row>
    <row r="22" spans="1:75" ht="16.5" customHeight="1">
      <c r="A22" s="446" t="s">
        <v>997</v>
      </c>
      <c r="B22" s="745">
        <v>275648.67</v>
      </c>
      <c r="C22" s="746">
        <v>154831.76999999999</v>
      </c>
      <c r="D22" s="743">
        <f t="shared" si="6"/>
        <v>430480.43999999994</v>
      </c>
      <c r="E22" s="745">
        <v>210652.1275</v>
      </c>
      <c r="F22" s="746">
        <v>113428.07250000001</v>
      </c>
      <c r="G22" s="744">
        <f t="shared" si="7"/>
        <v>324080.2</v>
      </c>
      <c r="H22" s="764">
        <f t="shared" si="8"/>
        <v>0.76420512930463269</v>
      </c>
      <c r="I22" s="764">
        <f t="shared" si="9"/>
        <v>0.73258913529180747</v>
      </c>
      <c r="J22" s="764">
        <f t="shared" si="10"/>
        <v>0.7528337408315231</v>
      </c>
      <c r="K22" s="97"/>
      <c r="L22" s="97"/>
      <c r="M22" s="97"/>
      <c r="N22" s="97"/>
      <c r="O22" s="97"/>
      <c r="P22" s="97"/>
      <c r="Q22" s="97"/>
      <c r="R22" s="97"/>
      <c r="S22" s="97"/>
      <c r="T22" s="97"/>
      <c r="U22" s="97"/>
      <c r="V22" s="97"/>
      <c r="W22" s="97"/>
      <c r="X22" s="97"/>
      <c r="Y22" s="97"/>
      <c r="Z22" s="97"/>
      <c r="AA22" s="97"/>
      <c r="AB22" s="97"/>
      <c r="AC22" s="90"/>
      <c r="AD22" s="90"/>
      <c r="AE22" s="90"/>
      <c r="AF22" s="90"/>
      <c r="AG22" s="90"/>
      <c r="AH22" s="90"/>
      <c r="AI22" s="90"/>
      <c r="AJ22" s="90"/>
      <c r="AK22" s="90"/>
      <c r="AL22" s="90"/>
    </row>
    <row r="23" spans="1:75">
      <c r="A23" s="446" t="s">
        <v>998</v>
      </c>
      <c r="B23" s="745">
        <v>2865221.9699999997</v>
      </c>
      <c r="C23" s="746">
        <v>1615712.37</v>
      </c>
      <c r="D23" s="743">
        <f t="shared" si="6"/>
        <v>4480934.34</v>
      </c>
      <c r="E23" s="745">
        <v>2659349.7040000004</v>
      </c>
      <c r="F23" s="746">
        <v>1431957.5259999998</v>
      </c>
      <c r="G23" s="744">
        <f t="shared" si="7"/>
        <v>4091307.2300000004</v>
      </c>
      <c r="H23" s="764">
        <f t="shared" si="8"/>
        <v>0.92814788237855117</v>
      </c>
      <c r="I23" s="764">
        <f t="shared" si="9"/>
        <v>0.88627007664736746</v>
      </c>
      <c r="J23" s="764">
        <f t="shared" si="10"/>
        <v>0.91304779752697751</v>
      </c>
      <c r="K23" s="97"/>
      <c r="L23" s="97"/>
      <c r="M23" s="97"/>
      <c r="N23" s="97"/>
      <c r="O23" s="97"/>
      <c r="P23" s="97"/>
      <c r="Q23" s="97"/>
      <c r="R23" s="97"/>
      <c r="S23" s="97"/>
      <c r="T23" s="97"/>
      <c r="U23" s="97"/>
      <c r="V23" s="97"/>
      <c r="W23" s="97"/>
      <c r="X23" s="97"/>
      <c r="Y23" s="97"/>
      <c r="Z23" s="97"/>
      <c r="AA23" s="97"/>
      <c r="AB23" s="97"/>
      <c r="AC23" s="90"/>
      <c r="AD23" s="90"/>
      <c r="AE23" s="90"/>
      <c r="AF23" s="90"/>
      <c r="AG23" s="90"/>
      <c r="AH23" s="90"/>
      <c r="AI23" s="90"/>
      <c r="AJ23" s="90"/>
      <c r="AK23" s="90"/>
      <c r="AL23" s="90"/>
    </row>
    <row r="24" spans="1:75" ht="17.100000000000001" customHeight="1">
      <c r="A24" s="755" t="s">
        <v>21</v>
      </c>
      <c r="B24" s="756">
        <v>35750</v>
      </c>
      <c r="C24" s="757">
        <v>19250</v>
      </c>
      <c r="D24" s="743">
        <f t="shared" si="6"/>
        <v>55000</v>
      </c>
      <c r="E24" s="745">
        <v>14394.272499999999</v>
      </c>
      <c r="F24" s="746">
        <v>7750.7574999999997</v>
      </c>
      <c r="G24" s="744">
        <f t="shared" si="7"/>
        <v>22145.03</v>
      </c>
      <c r="H24" s="764">
        <f t="shared" si="8"/>
        <v>0.40263699300699296</v>
      </c>
      <c r="I24" s="764">
        <f t="shared" si="9"/>
        <v>0.40263675324675324</v>
      </c>
      <c r="J24" s="764">
        <f t="shared" si="10"/>
        <v>0.40263690909090905</v>
      </c>
      <c r="K24" s="97"/>
      <c r="L24" s="97"/>
      <c r="M24" s="97"/>
      <c r="N24" s="97"/>
      <c r="O24" s="97"/>
      <c r="P24" s="97"/>
      <c r="Q24" s="97"/>
      <c r="R24" s="97"/>
      <c r="S24" s="97"/>
      <c r="T24" s="97"/>
      <c r="U24" s="97"/>
      <c r="V24" s="97"/>
      <c r="W24" s="97"/>
      <c r="X24" s="97"/>
      <c r="Y24" s="97"/>
      <c r="Z24" s="97"/>
      <c r="AA24" s="97"/>
      <c r="AB24" s="97"/>
      <c r="AC24" s="90"/>
      <c r="AD24" s="90"/>
      <c r="AE24" s="90"/>
      <c r="AF24" s="90"/>
      <c r="AG24" s="90"/>
      <c r="AH24" s="90"/>
      <c r="AI24" s="90"/>
      <c r="AJ24" s="90"/>
      <c r="AK24" s="90"/>
      <c r="AL24" s="90"/>
    </row>
    <row r="25" spans="1:75" s="99" customFormat="1" ht="17.100000000000001" customHeight="1">
      <c r="A25" s="751"/>
      <c r="B25" s="752"/>
      <c r="C25" s="752"/>
      <c r="D25" s="752"/>
      <c r="E25" s="752"/>
      <c r="F25" s="752"/>
      <c r="G25" s="752"/>
      <c r="H25" s="752"/>
      <c r="I25" s="752"/>
      <c r="J25" s="753"/>
    </row>
    <row r="26" spans="1:75">
      <c r="A26" s="758" t="s">
        <v>22</v>
      </c>
      <c r="B26" s="759">
        <f>B15+SUM(B17:B24)</f>
        <v>95483299.579999998</v>
      </c>
      <c r="C26" s="759">
        <f>C15+SUM(C17:C24)</f>
        <v>71185984.300000012</v>
      </c>
      <c r="D26" s="759">
        <f>D15+SUM(D17:D24)</f>
        <v>166669283.87999997</v>
      </c>
      <c r="E26" s="759">
        <f t="shared" ref="E26:G26" si="11">E15+SUM(E17:E24)</f>
        <v>78660187.646999985</v>
      </c>
      <c r="F26" s="759">
        <f t="shared" si="11"/>
        <v>67280261.172999993</v>
      </c>
      <c r="G26" s="759">
        <f t="shared" si="11"/>
        <v>145940448.81999999</v>
      </c>
      <c r="H26" s="766">
        <f>E26/B26</f>
        <v>0.8238109490664921</v>
      </c>
      <c r="I26" s="766">
        <f>F26/C26</f>
        <v>0.94513353765623187</v>
      </c>
      <c r="J26" s="766">
        <f>G26/D26</f>
        <v>0.87562894267353719</v>
      </c>
      <c r="K26" s="100"/>
      <c r="L26" s="100"/>
      <c r="M26" s="100"/>
      <c r="N26" s="100"/>
      <c r="O26" s="100"/>
      <c r="P26" s="100"/>
      <c r="Q26" s="100"/>
      <c r="R26" s="100"/>
      <c r="S26" s="100"/>
      <c r="T26" s="100"/>
      <c r="U26" s="100"/>
      <c r="V26" s="100"/>
      <c r="W26" s="100"/>
      <c r="X26" s="100"/>
      <c r="Y26" s="100"/>
      <c r="Z26" s="100"/>
      <c r="AA26" s="100"/>
      <c r="AB26" s="100"/>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row>
    <row r="27" spans="1:75" ht="17.100000000000001" customHeight="1">
      <c r="A27" s="767" t="s">
        <v>112</v>
      </c>
      <c r="B27" s="768"/>
      <c r="C27" s="769"/>
      <c r="D27" s="768"/>
      <c r="E27" s="768"/>
      <c r="F27" s="768"/>
      <c r="G27" s="768"/>
      <c r="H27" s="768"/>
      <c r="I27" s="768"/>
      <c r="J27" s="770"/>
      <c r="K27" s="97"/>
      <c r="L27" s="97"/>
      <c r="M27" s="97"/>
      <c r="N27" s="97"/>
      <c r="O27" s="97"/>
      <c r="P27" s="97"/>
      <c r="Q27" s="97"/>
      <c r="R27" s="97"/>
      <c r="S27" s="97"/>
      <c r="T27" s="97"/>
      <c r="U27" s="97"/>
      <c r="V27" s="97"/>
      <c r="W27" s="97"/>
      <c r="X27" s="97"/>
      <c r="Y27" s="97"/>
      <c r="Z27" s="97"/>
      <c r="AA27" s="97"/>
      <c r="AB27" s="97"/>
      <c r="AC27" s="90"/>
      <c r="AD27" s="90"/>
      <c r="AE27" s="90"/>
      <c r="AF27" s="90"/>
      <c r="AG27" s="90"/>
      <c r="AH27" s="90"/>
      <c r="AI27" s="90"/>
      <c r="AJ27" s="90"/>
      <c r="AK27" s="90"/>
      <c r="AL27" s="90"/>
    </row>
    <row r="28" spans="1:75" ht="17.100000000000001" customHeight="1">
      <c r="A28" s="754" t="s">
        <v>23</v>
      </c>
      <c r="B28" s="760"/>
      <c r="C28" s="760"/>
      <c r="D28" s="760"/>
      <c r="E28" s="761">
        <v>0</v>
      </c>
      <c r="F28" s="761">
        <v>0</v>
      </c>
      <c r="G28" s="761">
        <f>SUM(E28:F28)</f>
        <v>0</v>
      </c>
      <c r="H28" s="760"/>
      <c r="I28" s="760"/>
      <c r="J28" s="760"/>
      <c r="K28" s="97"/>
      <c r="L28" s="97"/>
      <c r="M28" s="97"/>
      <c r="N28" s="97"/>
      <c r="O28" s="97"/>
      <c r="P28" s="97"/>
      <c r="Q28" s="97"/>
      <c r="R28" s="97"/>
      <c r="S28" s="97"/>
      <c r="T28" s="97"/>
      <c r="U28" s="97"/>
      <c r="V28" s="97"/>
      <c r="W28" s="97"/>
      <c r="X28" s="97"/>
      <c r="Y28" s="97"/>
      <c r="Z28" s="97"/>
      <c r="AA28" s="97"/>
      <c r="AB28" s="97"/>
      <c r="AC28" s="90"/>
      <c r="AD28" s="90"/>
      <c r="AE28" s="90"/>
      <c r="AF28" s="90"/>
      <c r="AG28" s="90"/>
      <c r="AH28" s="90"/>
      <c r="AI28" s="90"/>
      <c r="AJ28" s="90"/>
      <c r="AK28" s="90"/>
      <c r="AL28" s="90"/>
    </row>
    <row r="29" spans="1:75">
      <c r="A29" s="528" t="s">
        <v>359</v>
      </c>
      <c r="B29" s="1120"/>
      <c r="C29" s="1120"/>
      <c r="D29" s="1120"/>
      <c r="E29" s="1120"/>
      <c r="F29" s="762">
        <v>2948142.41</v>
      </c>
      <c r="G29" s="763">
        <f>F29</f>
        <v>2948142.41</v>
      </c>
      <c r="H29" s="760"/>
      <c r="I29" s="760"/>
      <c r="J29" s="760"/>
      <c r="K29" s="100"/>
      <c r="L29" s="100"/>
      <c r="M29" s="100"/>
      <c r="N29" s="100"/>
      <c r="O29" s="100"/>
      <c r="P29" s="100"/>
      <c r="Q29" s="100"/>
      <c r="R29" s="100"/>
      <c r="S29" s="100"/>
      <c r="T29" s="100"/>
      <c r="U29" s="100"/>
      <c r="V29" s="100"/>
      <c r="W29" s="100"/>
      <c r="X29" s="100"/>
      <c r="Y29" s="100"/>
      <c r="Z29" s="100"/>
      <c r="AA29" s="100"/>
      <c r="AB29" s="100"/>
      <c r="AC29" s="97"/>
      <c r="AD29" s="97"/>
      <c r="AE29" s="97"/>
      <c r="AF29" s="97"/>
      <c r="AG29" s="97"/>
      <c r="AH29" s="97"/>
      <c r="AI29" s="97"/>
      <c r="AJ29" s="97"/>
      <c r="AK29" s="97"/>
      <c r="AL29" s="97"/>
      <c r="AM29" s="97"/>
      <c r="AN29" s="97"/>
      <c r="AO29" s="97"/>
      <c r="AP29" s="97"/>
      <c r="AQ29" s="97"/>
      <c r="AR29" s="97"/>
      <c r="AS29" s="97"/>
      <c r="AT29" s="97"/>
      <c r="AU29" s="97"/>
      <c r="AV29" s="97"/>
      <c r="AW29" s="97"/>
      <c r="AX29" s="97"/>
    </row>
    <row r="30" spans="1:75">
      <c r="A30" s="90"/>
      <c r="B30" s="101"/>
      <c r="C30" s="101"/>
      <c r="D30" s="101"/>
      <c r="E30" s="101"/>
      <c r="F30" s="101"/>
      <c r="G30" s="102"/>
      <c r="H30" s="100"/>
      <c r="I30" s="100"/>
      <c r="J30" s="100"/>
      <c r="K30" s="100"/>
      <c r="L30" s="100"/>
      <c r="M30" s="100"/>
      <c r="N30" s="100"/>
      <c r="O30" s="100"/>
      <c r="P30" s="100"/>
      <c r="Q30" s="100"/>
      <c r="R30" s="100"/>
      <c r="S30" s="100"/>
      <c r="T30" s="100"/>
      <c r="U30" s="100"/>
      <c r="V30" s="100"/>
      <c r="W30" s="100"/>
      <c r="X30" s="100"/>
      <c r="Y30" s="100"/>
      <c r="Z30" s="100"/>
      <c r="AA30" s="100"/>
      <c r="AB30" s="100"/>
      <c r="AC30" s="97"/>
      <c r="AD30" s="97"/>
      <c r="AE30" s="97"/>
      <c r="AF30" s="97"/>
      <c r="AG30" s="97"/>
      <c r="AH30" s="97"/>
      <c r="AI30" s="97"/>
      <c r="AJ30" s="97"/>
      <c r="AK30" s="97"/>
      <c r="AL30" s="97"/>
      <c r="AM30" s="97"/>
      <c r="AN30" s="97"/>
      <c r="AO30" s="97"/>
      <c r="AP30" s="97"/>
      <c r="AQ30" s="97"/>
      <c r="AR30" s="97"/>
      <c r="AS30" s="97"/>
      <c r="AT30" s="97"/>
      <c r="AU30" s="97"/>
      <c r="AV30" s="97"/>
      <c r="AW30" s="97"/>
      <c r="AX30" s="97"/>
    </row>
    <row r="31" spans="1:75" ht="13.5" customHeight="1">
      <c r="A31" s="103" t="s">
        <v>924</v>
      </c>
      <c r="B31" s="104"/>
      <c r="C31" s="104"/>
      <c r="D31" s="104"/>
      <c r="E31" s="104"/>
      <c r="F31" s="104"/>
      <c r="G31" s="104"/>
      <c r="H31" s="104"/>
      <c r="I31" s="104"/>
      <c r="J31" s="105"/>
      <c r="K31" s="105"/>
      <c r="L31" s="105"/>
      <c r="M31" s="105"/>
      <c r="N31" s="100"/>
      <c r="O31" s="100"/>
      <c r="P31" s="100"/>
      <c r="Q31" s="100"/>
      <c r="R31" s="100"/>
      <c r="S31" s="100"/>
      <c r="T31" s="100"/>
      <c r="U31" s="100"/>
      <c r="V31" s="100"/>
      <c r="W31" s="100"/>
      <c r="X31" s="100"/>
      <c r="Y31" s="100"/>
      <c r="Z31" s="100"/>
      <c r="AA31" s="100"/>
      <c r="AB31" s="100"/>
      <c r="AC31" s="97"/>
      <c r="AD31" s="97"/>
      <c r="AE31" s="97"/>
      <c r="AF31" s="97"/>
      <c r="AG31" s="97"/>
      <c r="AH31" s="97"/>
      <c r="AI31" s="97"/>
      <c r="AJ31" s="97"/>
      <c r="AK31" s="97"/>
      <c r="AL31" s="97"/>
      <c r="AM31" s="97"/>
      <c r="AN31" s="97"/>
      <c r="AO31" s="97"/>
      <c r="AP31" s="97"/>
      <c r="AQ31" s="97"/>
      <c r="AR31" s="97"/>
      <c r="AS31" s="97"/>
      <c r="AT31" s="97"/>
      <c r="AU31" s="97"/>
      <c r="AV31" s="97"/>
      <c r="AW31" s="97"/>
      <c r="AX31" s="97"/>
    </row>
    <row r="32" spans="1:75">
      <c r="A32" s="106" t="s">
        <v>925</v>
      </c>
      <c r="B32" s="104"/>
      <c r="C32" s="104"/>
      <c r="D32" s="104"/>
      <c r="E32" s="104"/>
      <c r="F32" s="104"/>
      <c r="G32" s="104"/>
      <c r="H32" s="104"/>
      <c r="I32" s="104"/>
      <c r="J32" s="105"/>
      <c r="K32" s="105"/>
      <c r="L32" s="105"/>
      <c r="M32" s="105"/>
      <c r="N32" s="100"/>
      <c r="O32" s="100"/>
      <c r="P32" s="100"/>
      <c r="Q32" s="100"/>
      <c r="R32" s="100"/>
      <c r="S32" s="100"/>
      <c r="T32" s="100"/>
      <c r="U32" s="100"/>
      <c r="V32" s="100"/>
      <c r="W32" s="100"/>
      <c r="X32" s="100"/>
      <c r="Y32" s="100"/>
      <c r="Z32" s="100"/>
      <c r="AA32" s="100"/>
      <c r="AB32" s="100"/>
      <c r="AC32" s="97"/>
      <c r="AD32" s="97"/>
      <c r="AE32" s="97"/>
      <c r="AF32" s="97"/>
      <c r="AG32" s="97"/>
      <c r="AH32" s="97"/>
      <c r="AI32" s="97"/>
      <c r="AJ32" s="97"/>
      <c r="AK32" s="97"/>
      <c r="AL32" s="97"/>
      <c r="AM32" s="97"/>
      <c r="AN32" s="97"/>
      <c r="AO32" s="97"/>
      <c r="AP32" s="97"/>
      <c r="AQ32" s="97"/>
      <c r="AR32" s="97"/>
      <c r="AS32" s="97"/>
      <c r="AT32" s="97"/>
      <c r="AU32" s="97"/>
      <c r="AV32" s="97"/>
      <c r="AW32" s="97"/>
      <c r="AX32" s="97"/>
    </row>
    <row r="33" spans="1:50" ht="29.25" customHeight="1">
      <c r="A33" s="1139" t="s">
        <v>926</v>
      </c>
      <c r="B33" s="1139"/>
      <c r="C33" s="1139"/>
      <c r="D33" s="1139"/>
      <c r="E33" s="1139"/>
      <c r="F33" s="1139"/>
      <c r="G33" s="1139"/>
      <c r="H33" s="1139"/>
      <c r="I33" s="1139"/>
      <c r="J33" s="1139"/>
      <c r="K33" s="1139"/>
      <c r="L33" s="1139"/>
      <c r="M33" s="108"/>
      <c r="N33" s="100"/>
      <c r="O33" s="100"/>
      <c r="P33" s="100"/>
      <c r="Q33" s="100"/>
      <c r="R33" s="100"/>
      <c r="S33" s="100"/>
      <c r="T33" s="100"/>
      <c r="U33" s="100"/>
      <c r="V33" s="100"/>
      <c r="W33" s="100"/>
      <c r="X33" s="100"/>
      <c r="Y33" s="100"/>
      <c r="Z33" s="100"/>
      <c r="AA33" s="100"/>
      <c r="AB33" s="100"/>
      <c r="AC33" s="97"/>
      <c r="AD33" s="97"/>
      <c r="AE33" s="97"/>
      <c r="AF33" s="97"/>
      <c r="AG33" s="97"/>
      <c r="AH33" s="97"/>
      <c r="AI33" s="97"/>
      <c r="AJ33" s="97"/>
      <c r="AK33" s="97"/>
      <c r="AL33" s="97"/>
      <c r="AM33" s="97"/>
      <c r="AN33" s="97"/>
      <c r="AO33" s="97"/>
      <c r="AP33" s="97"/>
      <c r="AQ33" s="97"/>
      <c r="AR33" s="97"/>
      <c r="AS33" s="97"/>
      <c r="AT33" s="97"/>
      <c r="AU33" s="97"/>
      <c r="AV33" s="97"/>
      <c r="AW33" s="97"/>
      <c r="AX33" s="97"/>
    </row>
    <row r="34" spans="1:50" ht="14.25" customHeight="1">
      <c r="A34" s="1134" t="s">
        <v>999</v>
      </c>
      <c r="B34" s="1134"/>
      <c r="C34" s="1134"/>
      <c r="D34" s="1134"/>
      <c r="E34" s="1134"/>
      <c r="F34" s="1134"/>
      <c r="G34" s="1134"/>
      <c r="H34" s="1134"/>
      <c r="I34" s="1134"/>
      <c r="J34" s="1134"/>
      <c r="K34" s="1134"/>
      <c r="L34" s="1134"/>
      <c r="M34" s="1134"/>
      <c r="N34" s="100"/>
      <c r="O34" s="100"/>
      <c r="P34" s="100"/>
      <c r="Q34" s="100"/>
      <c r="R34" s="100"/>
      <c r="S34" s="100"/>
      <c r="T34" s="100"/>
      <c r="U34" s="100"/>
      <c r="V34" s="100"/>
      <c r="W34" s="100"/>
      <c r="X34" s="100"/>
      <c r="Y34" s="100"/>
      <c r="Z34" s="100"/>
      <c r="AA34" s="100"/>
      <c r="AB34" s="100"/>
      <c r="AC34" s="97"/>
      <c r="AD34" s="97"/>
      <c r="AE34" s="97"/>
      <c r="AF34" s="97"/>
      <c r="AG34" s="97"/>
      <c r="AH34" s="97"/>
      <c r="AI34" s="97"/>
      <c r="AJ34" s="97"/>
      <c r="AK34" s="97"/>
      <c r="AL34" s="97"/>
      <c r="AM34" s="97"/>
      <c r="AN34" s="97"/>
      <c r="AO34" s="97"/>
      <c r="AP34" s="97"/>
      <c r="AQ34" s="97"/>
      <c r="AR34" s="97"/>
      <c r="AS34" s="97"/>
      <c r="AT34" s="97"/>
      <c r="AU34" s="97"/>
      <c r="AV34" s="97"/>
      <c r="AW34" s="97"/>
      <c r="AX34" s="97"/>
    </row>
    <row r="35" spans="1:50">
      <c r="A35" s="1134"/>
      <c r="B35" s="1134"/>
      <c r="C35" s="1134"/>
      <c r="D35" s="1134"/>
      <c r="E35" s="1134"/>
      <c r="F35" s="1134"/>
      <c r="G35" s="1134"/>
      <c r="H35" s="1134"/>
      <c r="I35" s="1134"/>
      <c r="J35" s="1134"/>
      <c r="K35" s="1134"/>
      <c r="L35" s="1134"/>
      <c r="M35" s="1134"/>
      <c r="N35" s="100"/>
      <c r="O35" s="100"/>
      <c r="P35" s="100"/>
      <c r="Q35" s="100"/>
      <c r="R35" s="100"/>
      <c r="S35" s="100"/>
      <c r="T35" s="100"/>
      <c r="U35" s="100"/>
      <c r="V35" s="100"/>
      <c r="W35" s="100"/>
      <c r="X35" s="100"/>
      <c r="Y35" s="100"/>
      <c r="Z35" s="100"/>
      <c r="AA35" s="100"/>
      <c r="AB35" s="100"/>
      <c r="AC35" s="97"/>
      <c r="AD35" s="97"/>
      <c r="AE35" s="97"/>
      <c r="AF35" s="97"/>
      <c r="AG35" s="97"/>
      <c r="AH35" s="97"/>
      <c r="AI35" s="97"/>
      <c r="AJ35" s="97"/>
      <c r="AK35" s="97"/>
      <c r="AL35" s="97"/>
      <c r="AM35" s="97"/>
      <c r="AN35" s="97"/>
      <c r="AO35" s="97"/>
      <c r="AP35" s="97"/>
      <c r="AQ35" s="97"/>
      <c r="AR35" s="97"/>
      <c r="AS35" s="97"/>
      <c r="AT35" s="97"/>
      <c r="AU35" s="97"/>
      <c r="AV35" s="97"/>
      <c r="AW35" s="97"/>
      <c r="AX35" s="97"/>
    </row>
    <row r="36" spans="1:50">
      <c r="A36" s="106" t="s">
        <v>1000</v>
      </c>
      <c r="B36" s="106"/>
      <c r="C36" s="106"/>
      <c r="D36" s="106"/>
      <c r="E36" s="106"/>
      <c r="F36" s="106"/>
      <c r="G36" s="106"/>
      <c r="H36" s="106"/>
      <c r="I36" s="106"/>
      <c r="J36" s="109"/>
      <c r="K36" s="109"/>
      <c r="L36" s="109"/>
      <c r="M36" s="109"/>
      <c r="N36" s="100"/>
      <c r="O36" s="100"/>
      <c r="P36" s="100"/>
      <c r="Q36" s="100"/>
      <c r="R36" s="100"/>
      <c r="S36" s="100"/>
      <c r="T36" s="100"/>
      <c r="U36" s="100"/>
      <c r="V36" s="100"/>
      <c r="W36" s="100"/>
      <c r="X36" s="100"/>
      <c r="Y36" s="100"/>
      <c r="Z36" s="100"/>
      <c r="AA36" s="100"/>
      <c r="AB36" s="100"/>
      <c r="AC36" s="97"/>
      <c r="AD36" s="97"/>
      <c r="AE36" s="97"/>
      <c r="AF36" s="97"/>
      <c r="AG36" s="97"/>
      <c r="AH36" s="97"/>
      <c r="AI36" s="97"/>
      <c r="AJ36" s="97"/>
      <c r="AK36" s="97"/>
      <c r="AL36" s="97"/>
      <c r="AM36" s="97"/>
      <c r="AN36" s="97"/>
      <c r="AO36" s="97"/>
      <c r="AP36" s="97"/>
      <c r="AQ36" s="97"/>
      <c r="AR36" s="97"/>
      <c r="AS36" s="97"/>
      <c r="AT36" s="97"/>
      <c r="AU36" s="97"/>
      <c r="AV36" s="97"/>
      <c r="AW36" s="97"/>
      <c r="AX36" s="97"/>
    </row>
    <row r="37" spans="1:50">
      <c r="A37" s="106" t="s">
        <v>1003</v>
      </c>
      <c r="B37" s="106"/>
      <c r="C37" s="106"/>
      <c r="D37" s="106"/>
      <c r="E37" s="106"/>
      <c r="F37" s="106"/>
      <c r="G37" s="106"/>
      <c r="H37" s="106"/>
      <c r="I37" s="106"/>
      <c r="J37" s="109"/>
      <c r="K37" s="109"/>
      <c r="L37" s="109"/>
      <c r="M37" s="109"/>
      <c r="N37" s="100"/>
      <c r="O37" s="100"/>
      <c r="P37" s="100"/>
      <c r="Q37" s="100"/>
      <c r="R37" s="100"/>
      <c r="S37" s="100"/>
      <c r="T37" s="100"/>
      <c r="U37" s="100"/>
      <c r="V37" s="100"/>
      <c r="W37" s="100"/>
      <c r="X37" s="100"/>
      <c r="Y37" s="100"/>
      <c r="Z37" s="100"/>
      <c r="AA37" s="100"/>
      <c r="AB37" s="100"/>
      <c r="AC37" s="97"/>
      <c r="AD37" s="97"/>
      <c r="AE37" s="97"/>
      <c r="AF37" s="97"/>
      <c r="AG37" s="97"/>
      <c r="AH37" s="97"/>
      <c r="AI37" s="97"/>
      <c r="AJ37" s="97"/>
      <c r="AK37" s="97"/>
      <c r="AL37" s="97"/>
      <c r="AM37" s="97"/>
      <c r="AN37" s="97"/>
      <c r="AO37" s="97"/>
      <c r="AP37" s="97"/>
      <c r="AQ37" s="97"/>
      <c r="AR37" s="97"/>
      <c r="AS37" s="97"/>
      <c r="AT37" s="97"/>
      <c r="AU37" s="97"/>
      <c r="AV37" s="97"/>
      <c r="AW37" s="97"/>
      <c r="AX37" s="97"/>
    </row>
    <row r="38" spans="1:50">
      <c r="A38" s="103" t="s">
        <v>1043</v>
      </c>
      <c r="B38" s="104"/>
      <c r="C38" s="104"/>
      <c r="D38" s="104"/>
      <c r="E38" s="104"/>
      <c r="F38" s="104"/>
      <c r="G38" s="104"/>
      <c r="H38" s="104"/>
      <c r="I38" s="104"/>
      <c r="J38" s="110"/>
      <c r="K38" s="110"/>
      <c r="L38" s="110"/>
      <c r="M38" s="110"/>
      <c r="N38" s="100"/>
      <c r="O38" s="100"/>
      <c r="P38" s="100"/>
      <c r="Q38" s="100"/>
      <c r="R38" s="100"/>
      <c r="S38" s="100"/>
      <c r="T38" s="100"/>
      <c r="U38" s="100"/>
      <c r="V38" s="100"/>
      <c r="W38" s="100"/>
      <c r="X38" s="100"/>
      <c r="Y38" s="100"/>
      <c r="Z38" s="100"/>
      <c r="AA38" s="100"/>
      <c r="AB38" s="100"/>
      <c r="AC38" s="97"/>
      <c r="AD38" s="97"/>
      <c r="AE38" s="97"/>
      <c r="AF38" s="97"/>
      <c r="AG38" s="97"/>
      <c r="AH38" s="97"/>
      <c r="AI38" s="97"/>
      <c r="AJ38" s="97"/>
      <c r="AK38" s="97"/>
      <c r="AL38" s="97"/>
      <c r="AM38" s="97"/>
      <c r="AN38" s="97"/>
      <c r="AO38" s="97"/>
      <c r="AP38" s="97"/>
      <c r="AQ38" s="97"/>
      <c r="AR38" s="97"/>
      <c r="AS38" s="97"/>
      <c r="AT38" s="97"/>
      <c r="AU38" s="97"/>
      <c r="AV38" s="97"/>
      <c r="AW38" s="97"/>
      <c r="AX38" s="97"/>
    </row>
    <row r="39" spans="1:50">
      <c r="A39" s="102"/>
      <c r="B39" s="102"/>
      <c r="C39" s="111"/>
      <c r="D39" s="97"/>
      <c r="E39" s="102"/>
      <c r="F39" s="102"/>
      <c r="G39" s="102"/>
      <c r="H39" s="100"/>
      <c r="I39" s="100"/>
      <c r="J39" s="100"/>
      <c r="K39" s="100"/>
      <c r="L39" s="100"/>
      <c r="M39" s="100"/>
      <c r="N39" s="100"/>
      <c r="O39" s="100"/>
      <c r="P39" s="100"/>
      <c r="Q39" s="100"/>
      <c r="R39" s="100"/>
      <c r="S39" s="100"/>
      <c r="T39" s="100"/>
      <c r="U39" s="100"/>
      <c r="V39" s="100"/>
      <c r="W39" s="100"/>
      <c r="X39" s="100"/>
      <c r="Y39" s="100"/>
      <c r="Z39" s="100"/>
      <c r="AA39" s="100"/>
      <c r="AB39" s="100"/>
      <c r="AC39" s="97"/>
      <c r="AD39" s="97"/>
      <c r="AE39" s="97"/>
      <c r="AF39" s="97"/>
      <c r="AG39" s="97"/>
      <c r="AH39" s="97"/>
      <c r="AI39" s="97"/>
      <c r="AJ39" s="97"/>
      <c r="AK39" s="97"/>
      <c r="AL39" s="97"/>
      <c r="AM39" s="97"/>
      <c r="AN39" s="97"/>
      <c r="AO39" s="97"/>
      <c r="AP39" s="97"/>
      <c r="AQ39" s="97"/>
      <c r="AR39" s="97"/>
      <c r="AS39" s="97"/>
      <c r="AT39" s="97"/>
      <c r="AU39" s="97"/>
      <c r="AV39" s="97"/>
      <c r="AW39" s="97"/>
      <c r="AX39" s="97"/>
    </row>
    <row r="40" spans="1:50">
      <c r="A40" s="102"/>
      <c r="B40" s="102"/>
      <c r="C40" s="111"/>
      <c r="D40" s="97"/>
      <c r="E40" s="102"/>
      <c r="F40" s="102"/>
      <c r="G40" s="102"/>
      <c r="H40" s="100"/>
      <c r="I40" s="100"/>
      <c r="J40" s="100"/>
      <c r="K40" s="100"/>
      <c r="L40" s="100"/>
      <c r="M40" s="100"/>
      <c r="N40" s="100"/>
      <c r="O40" s="100"/>
      <c r="P40" s="100"/>
      <c r="Q40" s="100"/>
      <c r="R40" s="100"/>
      <c r="S40" s="100"/>
      <c r="T40" s="100"/>
      <c r="U40" s="100"/>
      <c r="V40" s="100"/>
      <c r="W40" s="100"/>
      <c r="X40" s="100"/>
      <c r="Y40" s="100"/>
      <c r="Z40" s="100"/>
      <c r="AA40" s="100"/>
      <c r="AB40" s="100"/>
      <c r="AC40" s="97"/>
      <c r="AD40" s="97"/>
      <c r="AE40" s="97"/>
      <c r="AF40" s="97"/>
      <c r="AG40" s="97"/>
      <c r="AH40" s="97"/>
      <c r="AI40" s="97"/>
      <c r="AJ40" s="97"/>
      <c r="AK40" s="97"/>
      <c r="AL40" s="97"/>
      <c r="AM40" s="97"/>
      <c r="AN40" s="97"/>
      <c r="AO40" s="97"/>
      <c r="AP40" s="97"/>
      <c r="AQ40" s="97"/>
      <c r="AR40" s="97"/>
      <c r="AS40" s="97"/>
      <c r="AT40" s="97"/>
      <c r="AU40" s="97"/>
      <c r="AV40" s="97"/>
      <c r="AW40" s="97"/>
      <c r="AX40" s="97"/>
    </row>
    <row r="41" spans="1:50">
      <c r="A41" s="102"/>
      <c r="B41" s="102"/>
      <c r="C41" s="112"/>
      <c r="D41" s="97"/>
      <c r="E41" s="102"/>
      <c r="F41" s="102"/>
      <c r="G41" s="102"/>
      <c r="H41" s="100"/>
      <c r="I41" s="100"/>
      <c r="J41" s="100"/>
      <c r="K41" s="100"/>
      <c r="L41" s="100"/>
      <c r="M41" s="100"/>
      <c r="N41" s="100"/>
      <c r="O41" s="100"/>
      <c r="P41" s="100"/>
      <c r="Q41" s="100"/>
      <c r="R41" s="100"/>
      <c r="S41" s="100"/>
      <c r="T41" s="100"/>
      <c r="U41" s="100"/>
      <c r="V41" s="100"/>
      <c r="W41" s="100"/>
      <c r="X41" s="100"/>
      <c r="Y41" s="100"/>
      <c r="Z41" s="100"/>
      <c r="AA41" s="100"/>
      <c r="AB41" s="100"/>
      <c r="AC41" s="97"/>
      <c r="AD41" s="97"/>
      <c r="AE41" s="97"/>
      <c r="AF41" s="97"/>
      <c r="AG41" s="97"/>
      <c r="AH41" s="97"/>
      <c r="AI41" s="97"/>
      <c r="AJ41" s="97"/>
      <c r="AK41" s="97"/>
      <c r="AL41" s="97"/>
      <c r="AM41" s="97"/>
      <c r="AN41" s="97"/>
      <c r="AO41" s="97"/>
      <c r="AP41" s="97"/>
      <c r="AQ41" s="97"/>
      <c r="AR41" s="97"/>
      <c r="AS41" s="97"/>
      <c r="AT41" s="97"/>
      <c r="AU41" s="97"/>
      <c r="AV41" s="97"/>
      <c r="AW41" s="97"/>
      <c r="AX41" s="97"/>
    </row>
    <row r="42" spans="1:50">
      <c r="A42" s="102"/>
      <c r="B42" s="102"/>
      <c r="C42" s="111"/>
      <c r="D42" s="97"/>
      <c r="E42" s="102"/>
      <c r="F42" s="102"/>
      <c r="G42" s="102"/>
      <c r="H42" s="100"/>
      <c r="I42" s="100"/>
      <c r="J42" s="100"/>
      <c r="K42" s="100"/>
      <c r="L42" s="100"/>
      <c r="M42" s="100"/>
      <c r="N42" s="100"/>
      <c r="O42" s="100"/>
      <c r="P42" s="100"/>
      <c r="Q42" s="100"/>
      <c r="R42" s="100"/>
      <c r="S42" s="100"/>
      <c r="T42" s="100"/>
      <c r="U42" s="100"/>
      <c r="V42" s="100"/>
      <c r="W42" s="100"/>
      <c r="X42" s="100"/>
      <c r="Y42" s="100"/>
      <c r="Z42" s="100"/>
      <c r="AA42" s="100"/>
      <c r="AB42" s="100"/>
      <c r="AC42" s="97"/>
      <c r="AD42" s="97"/>
      <c r="AE42" s="97"/>
      <c r="AF42" s="97"/>
      <c r="AG42" s="97"/>
      <c r="AH42" s="97"/>
      <c r="AI42" s="97"/>
      <c r="AJ42" s="97"/>
      <c r="AK42" s="97"/>
      <c r="AL42" s="97"/>
      <c r="AM42" s="97"/>
      <c r="AN42" s="97"/>
      <c r="AO42" s="97"/>
      <c r="AP42" s="97"/>
      <c r="AQ42" s="97"/>
      <c r="AR42" s="97"/>
      <c r="AS42" s="97"/>
      <c r="AT42" s="97"/>
      <c r="AU42" s="97"/>
      <c r="AV42" s="97"/>
      <c r="AW42" s="97"/>
      <c r="AX42" s="97"/>
    </row>
    <row r="43" spans="1:50">
      <c r="A43" s="102"/>
      <c r="B43" s="102"/>
      <c r="C43" s="111"/>
      <c r="D43" s="97"/>
      <c r="E43" s="102"/>
      <c r="F43" s="102"/>
      <c r="G43" s="102"/>
      <c r="H43" s="100"/>
      <c r="I43" s="100"/>
      <c r="J43" s="100"/>
      <c r="K43" s="100"/>
      <c r="L43" s="100"/>
      <c r="M43" s="100"/>
      <c r="N43" s="100"/>
      <c r="O43" s="100"/>
      <c r="P43" s="100"/>
      <c r="Q43" s="100"/>
      <c r="R43" s="100"/>
      <c r="S43" s="100"/>
      <c r="T43" s="100"/>
      <c r="U43" s="100"/>
      <c r="V43" s="100"/>
      <c r="W43" s="100"/>
      <c r="X43" s="100"/>
      <c r="Y43" s="100"/>
      <c r="Z43" s="100"/>
      <c r="AA43" s="100"/>
      <c r="AB43" s="100"/>
      <c r="AC43" s="97"/>
      <c r="AD43" s="97"/>
      <c r="AE43" s="97"/>
      <c r="AF43" s="97"/>
      <c r="AG43" s="97"/>
      <c r="AH43" s="97"/>
      <c r="AI43" s="97"/>
      <c r="AJ43" s="97"/>
      <c r="AK43" s="97"/>
      <c r="AL43" s="97"/>
      <c r="AM43" s="97"/>
      <c r="AN43" s="97"/>
      <c r="AO43" s="97"/>
      <c r="AP43" s="97"/>
      <c r="AQ43" s="97"/>
      <c r="AR43" s="97"/>
      <c r="AS43" s="97"/>
      <c r="AT43" s="97"/>
      <c r="AU43" s="97"/>
      <c r="AV43" s="97"/>
      <c r="AW43" s="97"/>
      <c r="AX43" s="97"/>
    </row>
    <row r="44" spans="1:50">
      <c r="A44" s="102"/>
      <c r="B44" s="102"/>
      <c r="C44" s="111"/>
      <c r="D44" s="97"/>
      <c r="E44" s="102"/>
      <c r="F44" s="102"/>
      <c r="G44" s="102"/>
      <c r="H44" s="100"/>
      <c r="I44" s="100"/>
      <c r="J44" s="100"/>
      <c r="K44" s="100"/>
      <c r="L44" s="100"/>
      <c r="M44" s="100"/>
      <c r="N44" s="100"/>
      <c r="O44" s="100"/>
      <c r="P44" s="100"/>
      <c r="Q44" s="100"/>
      <c r="R44" s="100"/>
      <c r="S44" s="100"/>
      <c r="T44" s="100"/>
      <c r="U44" s="100"/>
      <c r="V44" s="100"/>
      <c r="W44" s="100"/>
      <c r="X44" s="100"/>
      <c r="Y44" s="100"/>
      <c r="Z44" s="100"/>
      <c r="AA44" s="100"/>
      <c r="AB44" s="100"/>
      <c r="AC44" s="97"/>
      <c r="AD44" s="97"/>
      <c r="AE44" s="97"/>
      <c r="AF44" s="97"/>
      <c r="AG44" s="97"/>
      <c r="AH44" s="97"/>
      <c r="AI44" s="97"/>
      <c r="AJ44" s="97"/>
      <c r="AK44" s="97"/>
      <c r="AL44" s="97"/>
      <c r="AM44" s="97"/>
      <c r="AN44" s="97"/>
      <c r="AO44" s="97"/>
      <c r="AP44" s="97"/>
      <c r="AQ44" s="97"/>
      <c r="AR44" s="97"/>
      <c r="AS44" s="97"/>
      <c r="AT44" s="97"/>
      <c r="AU44" s="97"/>
      <c r="AV44" s="97"/>
      <c r="AW44" s="97"/>
      <c r="AX44" s="97"/>
    </row>
    <row r="45" spans="1:50">
      <c r="A45" s="102"/>
      <c r="B45" s="102"/>
      <c r="C45" s="111"/>
      <c r="D45" s="97"/>
      <c r="E45" s="102"/>
      <c r="F45" s="102"/>
      <c r="G45" s="102"/>
      <c r="H45" s="100"/>
      <c r="I45" s="100"/>
      <c r="J45" s="100"/>
      <c r="K45" s="100"/>
      <c r="L45" s="100"/>
      <c r="M45" s="100"/>
      <c r="N45" s="100"/>
      <c r="O45" s="100"/>
      <c r="P45" s="100"/>
      <c r="Q45" s="100"/>
      <c r="R45" s="100"/>
      <c r="S45" s="100"/>
      <c r="T45" s="100"/>
      <c r="U45" s="100"/>
      <c r="V45" s="100"/>
      <c r="W45" s="100"/>
      <c r="X45" s="100"/>
      <c r="Y45" s="100"/>
      <c r="Z45" s="100"/>
      <c r="AA45" s="100"/>
      <c r="AB45" s="100"/>
      <c r="AC45" s="97"/>
      <c r="AD45" s="97"/>
      <c r="AE45" s="97"/>
      <c r="AF45" s="97"/>
      <c r="AG45" s="97"/>
      <c r="AH45" s="97"/>
      <c r="AI45" s="97"/>
      <c r="AJ45" s="97"/>
      <c r="AK45" s="97"/>
      <c r="AL45" s="97"/>
      <c r="AM45" s="97"/>
      <c r="AN45" s="97"/>
      <c r="AO45" s="97"/>
      <c r="AP45" s="97"/>
      <c r="AQ45" s="97"/>
      <c r="AR45" s="97"/>
      <c r="AS45" s="97"/>
      <c r="AT45" s="97"/>
      <c r="AU45" s="97"/>
      <c r="AV45" s="97"/>
      <c r="AW45" s="97"/>
      <c r="AX45" s="97"/>
    </row>
    <row r="46" spans="1:50">
      <c r="A46" s="102"/>
      <c r="B46" s="102"/>
      <c r="C46" s="111"/>
      <c r="D46" s="97"/>
      <c r="E46" s="102"/>
      <c r="F46" s="102"/>
      <c r="G46" s="102"/>
      <c r="H46" s="100"/>
      <c r="I46" s="100"/>
      <c r="J46" s="100"/>
      <c r="K46" s="100"/>
      <c r="L46" s="100"/>
      <c r="M46" s="100"/>
      <c r="N46" s="100"/>
      <c r="O46" s="100"/>
      <c r="P46" s="100"/>
      <c r="Q46" s="100"/>
      <c r="R46" s="100"/>
      <c r="S46" s="100"/>
      <c r="T46" s="100"/>
      <c r="U46" s="100"/>
      <c r="V46" s="100"/>
      <c r="W46" s="100"/>
      <c r="X46" s="100"/>
      <c r="Y46" s="100"/>
      <c r="Z46" s="100"/>
      <c r="AA46" s="100"/>
      <c r="AB46" s="100"/>
      <c r="AC46" s="97"/>
      <c r="AD46" s="97"/>
      <c r="AE46" s="97"/>
      <c r="AF46" s="97"/>
      <c r="AG46" s="97"/>
      <c r="AH46" s="97"/>
      <c r="AI46" s="97"/>
      <c r="AJ46" s="97"/>
      <c r="AK46" s="97"/>
      <c r="AL46" s="97"/>
      <c r="AM46" s="97"/>
      <c r="AN46" s="97"/>
      <c r="AO46" s="97"/>
      <c r="AP46" s="97"/>
      <c r="AQ46" s="97"/>
      <c r="AR46" s="97"/>
      <c r="AS46" s="97"/>
      <c r="AT46" s="97"/>
      <c r="AU46" s="97"/>
      <c r="AV46" s="97"/>
      <c r="AW46" s="97"/>
      <c r="AX46" s="97"/>
    </row>
    <row r="47" spans="1:50">
      <c r="A47" s="102"/>
      <c r="B47" s="102"/>
      <c r="C47" s="111"/>
      <c r="D47" s="97"/>
      <c r="E47" s="102"/>
      <c r="F47" s="102"/>
      <c r="G47" s="102"/>
      <c r="H47" s="100"/>
      <c r="I47" s="100"/>
      <c r="J47" s="100"/>
      <c r="K47" s="100"/>
      <c r="L47" s="100"/>
      <c r="M47" s="100"/>
      <c r="N47" s="100"/>
      <c r="O47" s="100"/>
      <c r="P47" s="100"/>
      <c r="Q47" s="100"/>
      <c r="R47" s="100"/>
      <c r="S47" s="100"/>
      <c r="T47" s="100"/>
      <c r="U47" s="100"/>
      <c r="V47" s="100"/>
      <c r="W47" s="100"/>
      <c r="X47" s="100"/>
      <c r="Y47" s="100"/>
      <c r="Z47" s="100"/>
      <c r="AA47" s="100"/>
      <c r="AB47" s="100"/>
      <c r="AC47" s="97"/>
      <c r="AD47" s="97"/>
      <c r="AE47" s="97"/>
      <c r="AF47" s="97"/>
      <c r="AG47" s="97"/>
      <c r="AH47" s="97"/>
      <c r="AI47" s="97"/>
      <c r="AJ47" s="97"/>
      <c r="AK47" s="97"/>
      <c r="AL47" s="97"/>
      <c r="AM47" s="97"/>
      <c r="AN47" s="97"/>
      <c r="AO47" s="97"/>
      <c r="AP47" s="97"/>
      <c r="AQ47" s="97"/>
      <c r="AR47" s="97"/>
      <c r="AS47" s="97"/>
      <c r="AT47" s="97"/>
      <c r="AU47" s="97"/>
      <c r="AV47" s="97"/>
      <c r="AW47" s="97"/>
      <c r="AX47" s="97"/>
    </row>
    <row r="48" spans="1:50">
      <c r="A48" s="102"/>
      <c r="B48" s="102"/>
      <c r="C48" s="111"/>
      <c r="D48" s="97"/>
      <c r="E48" s="102"/>
      <c r="F48" s="102"/>
      <c r="G48" s="102"/>
      <c r="H48" s="100"/>
      <c r="I48" s="100"/>
      <c r="J48" s="100"/>
      <c r="K48" s="100"/>
      <c r="L48" s="100"/>
      <c r="M48" s="100"/>
      <c r="N48" s="100"/>
      <c r="O48" s="100"/>
      <c r="P48" s="100"/>
      <c r="Q48" s="100"/>
      <c r="R48" s="100"/>
      <c r="S48" s="100"/>
      <c r="T48" s="100"/>
      <c r="U48" s="100"/>
      <c r="V48" s="100"/>
      <c r="W48" s="100"/>
      <c r="X48" s="100"/>
      <c r="Y48" s="100"/>
      <c r="Z48" s="100"/>
      <c r="AA48" s="100"/>
      <c r="AB48" s="100"/>
      <c r="AC48" s="97"/>
      <c r="AD48" s="97"/>
      <c r="AE48" s="97"/>
      <c r="AF48" s="97"/>
      <c r="AG48" s="97"/>
      <c r="AH48" s="97"/>
      <c r="AI48" s="97"/>
      <c r="AJ48" s="97"/>
      <c r="AK48" s="97"/>
      <c r="AL48" s="97"/>
      <c r="AM48" s="97"/>
      <c r="AN48" s="97"/>
      <c r="AO48" s="97"/>
      <c r="AP48" s="97"/>
      <c r="AQ48" s="97"/>
      <c r="AR48" s="97"/>
      <c r="AS48" s="97"/>
      <c r="AT48" s="97"/>
      <c r="AU48" s="97"/>
      <c r="AV48" s="97"/>
      <c r="AW48" s="97"/>
      <c r="AX48" s="97"/>
    </row>
    <row r="49" spans="1:51">
      <c r="A49" s="102"/>
      <c r="B49" s="102"/>
      <c r="C49" s="111"/>
      <c r="D49" s="97"/>
      <c r="E49" s="102"/>
      <c r="F49" s="102"/>
      <c r="G49" s="102"/>
      <c r="H49" s="100"/>
      <c r="I49" s="100"/>
      <c r="J49" s="100"/>
      <c r="K49" s="100"/>
      <c r="L49" s="100"/>
      <c r="M49" s="100"/>
      <c r="N49" s="100"/>
      <c r="O49" s="100"/>
      <c r="P49" s="100"/>
      <c r="Q49" s="100"/>
      <c r="R49" s="100"/>
      <c r="S49" s="100"/>
      <c r="T49" s="100"/>
      <c r="U49" s="100"/>
      <c r="V49" s="100"/>
      <c r="W49" s="100"/>
      <c r="X49" s="100"/>
      <c r="Y49" s="100"/>
      <c r="Z49" s="100"/>
      <c r="AA49" s="100"/>
      <c r="AB49" s="100"/>
      <c r="AC49" s="97"/>
      <c r="AD49" s="97"/>
      <c r="AE49" s="97"/>
      <c r="AF49" s="97"/>
      <c r="AG49" s="97"/>
      <c r="AH49" s="97"/>
      <c r="AI49" s="97"/>
      <c r="AJ49" s="97"/>
      <c r="AK49" s="97"/>
      <c r="AL49" s="97"/>
      <c r="AM49" s="97"/>
      <c r="AN49" s="97"/>
      <c r="AO49" s="97"/>
      <c r="AP49" s="97"/>
      <c r="AQ49" s="97"/>
      <c r="AR49" s="97"/>
      <c r="AS49" s="97"/>
      <c r="AT49" s="97"/>
      <c r="AU49" s="97"/>
      <c r="AV49" s="97"/>
      <c r="AW49" s="97"/>
      <c r="AX49" s="97"/>
    </row>
    <row r="50" spans="1:51">
      <c r="A50" s="102"/>
      <c r="B50" s="102"/>
      <c r="C50" s="102"/>
      <c r="D50" s="102"/>
      <c r="E50" s="102"/>
      <c r="F50" s="102"/>
      <c r="G50" s="102"/>
      <c r="H50" s="100"/>
      <c r="I50" s="100"/>
      <c r="J50" s="100"/>
      <c r="K50" s="100"/>
      <c r="L50" s="100"/>
      <c r="M50" s="100"/>
      <c r="N50" s="100"/>
      <c r="O50" s="100"/>
      <c r="P50" s="100"/>
      <c r="Q50" s="100"/>
      <c r="R50" s="100"/>
      <c r="S50" s="100"/>
      <c r="T50" s="100"/>
      <c r="U50" s="100"/>
      <c r="V50" s="100"/>
      <c r="W50" s="100"/>
      <c r="X50" s="100"/>
      <c r="Y50" s="100"/>
      <c r="Z50" s="100"/>
      <c r="AA50" s="100"/>
      <c r="AB50" s="100"/>
      <c r="AC50" s="97"/>
      <c r="AD50" s="97"/>
      <c r="AE50" s="97"/>
      <c r="AF50" s="97"/>
      <c r="AG50" s="97"/>
      <c r="AH50" s="97"/>
      <c r="AI50" s="97"/>
      <c r="AJ50" s="97"/>
      <c r="AK50" s="97"/>
      <c r="AL50" s="97"/>
      <c r="AM50" s="97"/>
      <c r="AN50" s="97"/>
      <c r="AO50" s="97"/>
      <c r="AP50" s="97"/>
      <c r="AQ50" s="97"/>
      <c r="AR50" s="97"/>
      <c r="AS50" s="97"/>
      <c r="AT50" s="97"/>
      <c r="AU50" s="97"/>
      <c r="AV50" s="97"/>
      <c r="AW50" s="97"/>
      <c r="AX50" s="97"/>
    </row>
    <row r="51" spans="1:51">
      <c r="A51" s="102"/>
      <c r="B51" s="102"/>
      <c r="C51" s="102"/>
      <c r="D51" s="102"/>
      <c r="E51" s="102"/>
      <c r="F51" s="102"/>
      <c r="G51" s="102"/>
      <c r="H51" s="100"/>
      <c r="I51" s="100"/>
      <c r="J51" s="100"/>
      <c r="K51" s="100"/>
      <c r="L51" s="100"/>
      <c r="M51" s="100"/>
      <c r="N51" s="100"/>
      <c r="O51" s="100"/>
      <c r="P51" s="100"/>
      <c r="Q51" s="100"/>
      <c r="R51" s="100"/>
      <c r="S51" s="100"/>
      <c r="T51" s="100"/>
      <c r="U51" s="100"/>
      <c r="V51" s="100"/>
      <c r="W51" s="100"/>
      <c r="X51" s="100"/>
      <c r="Y51" s="100"/>
      <c r="Z51" s="100"/>
      <c r="AA51" s="100"/>
      <c r="AB51" s="100"/>
      <c r="AC51" s="97"/>
      <c r="AD51" s="97"/>
      <c r="AE51" s="97"/>
      <c r="AF51" s="97"/>
      <c r="AG51" s="97"/>
      <c r="AH51" s="97"/>
      <c r="AI51" s="97"/>
      <c r="AJ51" s="97"/>
      <c r="AK51" s="97"/>
      <c r="AL51" s="97"/>
      <c r="AM51" s="97"/>
      <c r="AN51" s="97"/>
      <c r="AO51" s="97"/>
      <c r="AP51" s="97"/>
      <c r="AQ51" s="97"/>
      <c r="AR51" s="97"/>
      <c r="AS51" s="97"/>
      <c r="AT51" s="97"/>
      <c r="AU51" s="97"/>
      <c r="AV51" s="97"/>
      <c r="AW51" s="97"/>
      <c r="AX51" s="97"/>
    </row>
    <row r="52" spans="1:51">
      <c r="A52" s="102"/>
      <c r="B52" s="102"/>
      <c r="C52" s="102"/>
      <c r="D52" s="102"/>
      <c r="E52" s="102"/>
      <c r="F52" s="102"/>
      <c r="G52" s="102"/>
      <c r="H52" s="100"/>
      <c r="I52" s="100"/>
      <c r="J52" s="100"/>
      <c r="K52" s="100"/>
      <c r="L52" s="100"/>
      <c r="M52" s="100"/>
      <c r="N52" s="100"/>
      <c r="O52" s="100"/>
      <c r="P52" s="100"/>
      <c r="Q52" s="100"/>
      <c r="R52" s="100"/>
      <c r="S52" s="100"/>
      <c r="T52" s="100"/>
      <c r="U52" s="100"/>
      <c r="V52" s="100"/>
      <c r="W52" s="100"/>
      <c r="X52" s="100"/>
      <c r="Y52" s="100"/>
      <c r="Z52" s="100"/>
      <c r="AA52" s="100"/>
      <c r="AB52" s="100"/>
      <c r="AC52" s="97"/>
      <c r="AD52" s="97"/>
      <c r="AE52" s="97"/>
      <c r="AF52" s="97"/>
      <c r="AG52" s="97"/>
      <c r="AH52" s="97"/>
      <c r="AI52" s="97"/>
      <c r="AJ52" s="97"/>
      <c r="AK52" s="97"/>
      <c r="AL52" s="97"/>
      <c r="AM52" s="97"/>
      <c r="AN52" s="97"/>
      <c r="AO52" s="97"/>
      <c r="AP52" s="97"/>
      <c r="AQ52" s="97"/>
      <c r="AR52" s="97"/>
      <c r="AS52" s="97"/>
      <c r="AT52" s="97"/>
      <c r="AU52" s="97"/>
      <c r="AV52" s="97"/>
      <c r="AW52" s="97"/>
      <c r="AX52" s="97"/>
    </row>
    <row r="53" spans="1:51">
      <c r="A53" s="102"/>
      <c r="B53" s="102"/>
      <c r="C53" s="102"/>
      <c r="D53" s="102"/>
      <c r="E53" s="102"/>
      <c r="F53" s="102"/>
      <c r="G53" s="102"/>
      <c r="H53" s="100"/>
      <c r="I53" s="100"/>
      <c r="J53" s="100"/>
      <c r="K53" s="100"/>
      <c r="L53" s="100"/>
      <c r="M53" s="100"/>
      <c r="N53" s="100"/>
      <c r="O53" s="100"/>
      <c r="P53" s="100"/>
      <c r="Q53" s="100"/>
      <c r="R53" s="100"/>
      <c r="S53" s="100"/>
      <c r="T53" s="100"/>
      <c r="U53" s="100"/>
      <c r="V53" s="100"/>
      <c r="W53" s="100"/>
      <c r="X53" s="100"/>
      <c r="Y53" s="100"/>
      <c r="Z53" s="100"/>
      <c r="AA53" s="100"/>
      <c r="AB53" s="100"/>
      <c r="AC53" s="97"/>
      <c r="AD53" s="97"/>
      <c r="AE53" s="97"/>
      <c r="AF53" s="97"/>
      <c r="AG53" s="97"/>
      <c r="AH53" s="97"/>
      <c r="AI53" s="97"/>
      <c r="AJ53" s="97"/>
      <c r="AK53" s="97"/>
      <c r="AL53" s="97"/>
      <c r="AM53" s="97"/>
      <c r="AN53" s="97"/>
      <c r="AO53" s="97"/>
      <c r="AP53" s="97"/>
      <c r="AQ53" s="97"/>
      <c r="AR53" s="97"/>
      <c r="AS53" s="97"/>
      <c r="AT53" s="97"/>
      <c r="AU53" s="97"/>
      <c r="AV53" s="97"/>
      <c r="AW53" s="97"/>
      <c r="AX53" s="97"/>
    </row>
    <row r="54" spans="1:51" ht="16.5" customHeight="1">
      <c r="A54" s="113"/>
      <c r="B54" s="113"/>
      <c r="C54" s="113"/>
      <c r="D54" s="113"/>
      <c r="E54" s="113"/>
      <c r="F54" s="113"/>
      <c r="G54" s="113"/>
      <c r="H54" s="100"/>
      <c r="I54" s="100"/>
      <c r="J54" s="100"/>
      <c r="K54" s="100"/>
      <c r="L54" s="100"/>
      <c r="M54" s="100"/>
      <c r="N54" s="100"/>
      <c r="O54" s="100"/>
      <c r="P54" s="100"/>
      <c r="Q54" s="100"/>
      <c r="R54" s="100"/>
      <c r="S54" s="100"/>
      <c r="T54" s="100"/>
      <c r="U54" s="100"/>
      <c r="V54" s="100"/>
      <c r="W54" s="100"/>
      <c r="X54" s="100"/>
      <c r="Y54" s="100"/>
      <c r="Z54" s="100"/>
      <c r="AA54" s="100"/>
      <c r="AB54" s="100"/>
      <c r="AC54" s="97"/>
      <c r="AD54" s="97"/>
      <c r="AE54" s="97"/>
      <c r="AF54" s="97"/>
      <c r="AG54" s="97"/>
      <c r="AH54" s="97"/>
      <c r="AI54" s="97"/>
      <c r="AJ54" s="97"/>
      <c r="AK54" s="97"/>
      <c r="AL54" s="97"/>
      <c r="AM54" s="97"/>
      <c r="AN54" s="97"/>
      <c r="AO54" s="97"/>
      <c r="AP54" s="97"/>
      <c r="AQ54" s="97"/>
      <c r="AR54" s="97"/>
      <c r="AS54" s="97"/>
      <c r="AT54" s="97"/>
      <c r="AU54" s="97"/>
      <c r="AV54" s="97"/>
      <c r="AW54" s="97"/>
      <c r="AX54" s="97"/>
    </row>
    <row r="55" spans="1:51">
      <c r="A55" s="102"/>
      <c r="B55" s="102"/>
      <c r="C55" s="102"/>
      <c r="D55" s="102"/>
      <c r="E55" s="102"/>
      <c r="F55" s="102"/>
      <c r="G55" s="102"/>
      <c r="H55" s="100"/>
      <c r="I55" s="100"/>
      <c r="J55" s="100"/>
      <c r="K55" s="100"/>
      <c r="L55" s="100"/>
      <c r="M55" s="100"/>
      <c r="N55" s="100"/>
      <c r="O55" s="100"/>
      <c r="P55" s="100"/>
      <c r="Q55" s="100"/>
      <c r="R55" s="100"/>
      <c r="S55" s="100"/>
      <c r="T55" s="100"/>
      <c r="U55" s="100"/>
      <c r="V55" s="100"/>
      <c r="W55" s="100"/>
      <c r="X55" s="100"/>
      <c r="Y55" s="100"/>
      <c r="Z55" s="100"/>
      <c r="AA55" s="100"/>
      <c r="AB55" s="100"/>
      <c r="AC55" s="97"/>
      <c r="AD55" s="97"/>
      <c r="AE55" s="97"/>
      <c r="AF55" s="97"/>
      <c r="AG55" s="97"/>
      <c r="AH55" s="97"/>
      <c r="AI55" s="97"/>
      <c r="AJ55" s="97"/>
      <c r="AK55" s="97"/>
      <c r="AL55" s="97"/>
      <c r="AM55" s="97"/>
      <c r="AN55" s="97"/>
      <c r="AO55" s="97"/>
      <c r="AP55" s="97"/>
      <c r="AQ55" s="97"/>
      <c r="AR55" s="97"/>
      <c r="AS55" s="97"/>
      <c r="AT55" s="97"/>
      <c r="AU55" s="97"/>
      <c r="AV55" s="97"/>
      <c r="AW55" s="97"/>
      <c r="AX55" s="97"/>
    </row>
    <row r="56" spans="1:51">
      <c r="A56" s="97"/>
      <c r="B56" s="97"/>
      <c r="C56" s="97"/>
      <c r="D56" s="97"/>
      <c r="E56" s="97"/>
      <c r="F56" s="97"/>
      <c r="G56" s="97"/>
      <c r="H56" s="100"/>
      <c r="I56" s="100"/>
      <c r="J56" s="100"/>
      <c r="K56" s="100"/>
      <c r="L56" s="100"/>
      <c r="M56" s="100"/>
      <c r="N56" s="100"/>
      <c r="O56" s="100"/>
      <c r="P56" s="100"/>
      <c r="Q56" s="100"/>
      <c r="R56" s="100"/>
      <c r="S56" s="100"/>
      <c r="T56" s="100"/>
      <c r="U56" s="100"/>
      <c r="V56" s="100"/>
      <c r="W56" s="100"/>
      <c r="X56" s="100"/>
      <c r="Y56" s="100"/>
      <c r="Z56" s="100"/>
      <c r="AA56" s="100"/>
      <c r="AB56" s="100"/>
      <c r="AC56" s="97"/>
      <c r="AD56" s="97"/>
      <c r="AE56" s="97"/>
      <c r="AF56" s="97"/>
      <c r="AG56" s="97"/>
      <c r="AH56" s="97"/>
      <c r="AI56" s="97"/>
      <c r="AJ56" s="97"/>
      <c r="AK56" s="97"/>
      <c r="AL56" s="97"/>
      <c r="AM56" s="97"/>
      <c r="AN56" s="97"/>
      <c r="AO56" s="97"/>
      <c r="AP56" s="97"/>
      <c r="AQ56" s="97"/>
      <c r="AR56" s="97"/>
      <c r="AS56" s="97"/>
      <c r="AT56" s="97"/>
      <c r="AU56" s="97"/>
      <c r="AV56" s="97"/>
      <c r="AW56" s="97"/>
      <c r="AX56" s="97"/>
    </row>
    <row r="57" spans="1:51">
      <c r="A57" s="97"/>
      <c r="B57" s="97"/>
      <c r="C57" s="97"/>
      <c r="D57" s="97"/>
      <c r="E57" s="97"/>
      <c r="F57" s="97"/>
      <c r="G57" s="97"/>
      <c r="H57" s="100"/>
      <c r="I57" s="100"/>
      <c r="J57" s="100"/>
      <c r="K57" s="100"/>
      <c r="L57" s="100"/>
      <c r="M57" s="100"/>
      <c r="N57" s="100"/>
      <c r="O57" s="100"/>
      <c r="P57" s="100"/>
      <c r="Q57" s="100"/>
      <c r="R57" s="100"/>
      <c r="S57" s="100"/>
      <c r="T57" s="100"/>
      <c r="U57" s="100"/>
      <c r="V57" s="100"/>
      <c r="W57" s="100"/>
      <c r="X57" s="100"/>
      <c r="Y57" s="100"/>
      <c r="Z57" s="100"/>
      <c r="AA57" s="100"/>
      <c r="AB57" s="100"/>
      <c r="AC57" s="97"/>
      <c r="AD57" s="97"/>
      <c r="AE57" s="97"/>
      <c r="AF57" s="97"/>
      <c r="AG57" s="97"/>
      <c r="AH57" s="97"/>
      <c r="AI57" s="97"/>
      <c r="AJ57" s="97"/>
      <c r="AK57" s="97"/>
      <c r="AL57" s="97"/>
      <c r="AM57" s="97"/>
      <c r="AN57" s="97"/>
      <c r="AO57" s="97"/>
      <c r="AP57" s="97"/>
      <c r="AQ57" s="97"/>
      <c r="AR57" s="97"/>
      <c r="AS57" s="97"/>
      <c r="AT57" s="97"/>
      <c r="AU57" s="97"/>
      <c r="AV57" s="97"/>
      <c r="AW57" s="97"/>
      <c r="AX57" s="97"/>
    </row>
    <row r="58" spans="1:51">
      <c r="A58" s="97"/>
      <c r="B58" s="97"/>
      <c r="C58" s="97"/>
      <c r="D58" s="97"/>
      <c r="E58" s="97"/>
      <c r="F58" s="97"/>
      <c r="G58" s="97"/>
      <c r="H58" s="100"/>
      <c r="I58" s="100"/>
      <c r="J58" s="100"/>
      <c r="K58" s="100"/>
      <c r="L58" s="100"/>
      <c r="M58" s="100"/>
      <c r="N58" s="100"/>
      <c r="O58" s="100"/>
      <c r="P58" s="100"/>
      <c r="Q58" s="100"/>
      <c r="R58" s="100"/>
      <c r="S58" s="100"/>
      <c r="T58" s="100"/>
      <c r="U58" s="100"/>
      <c r="V58" s="100"/>
      <c r="W58" s="100"/>
      <c r="X58" s="100"/>
      <c r="Y58" s="100"/>
      <c r="Z58" s="100"/>
      <c r="AA58" s="100"/>
      <c r="AB58" s="100"/>
      <c r="AC58" s="97"/>
      <c r="AD58" s="97"/>
      <c r="AE58" s="97"/>
      <c r="AF58" s="97"/>
      <c r="AG58" s="97"/>
      <c r="AH58" s="97"/>
      <c r="AI58" s="97"/>
      <c r="AJ58" s="97"/>
      <c r="AK58" s="97"/>
      <c r="AL58" s="97"/>
      <c r="AM58" s="97"/>
      <c r="AN58" s="97"/>
      <c r="AO58" s="97"/>
      <c r="AP58" s="97"/>
      <c r="AQ58" s="97"/>
      <c r="AR58" s="97"/>
      <c r="AS58" s="97"/>
      <c r="AT58" s="97"/>
      <c r="AU58" s="97"/>
      <c r="AV58" s="97"/>
      <c r="AW58" s="97"/>
      <c r="AX58" s="97"/>
    </row>
    <row r="59" spans="1:51" ht="8.25" customHeight="1">
      <c r="A59" s="97"/>
      <c r="B59" s="97"/>
      <c r="C59" s="97"/>
      <c r="D59" s="97"/>
      <c r="E59" s="97"/>
      <c r="F59" s="97"/>
      <c r="G59" s="97"/>
      <c r="H59" s="100"/>
      <c r="I59" s="100"/>
      <c r="J59" s="100"/>
      <c r="K59" s="100"/>
      <c r="L59" s="100"/>
      <c r="M59" s="100"/>
      <c r="N59" s="100"/>
      <c r="O59" s="100"/>
      <c r="P59" s="100"/>
      <c r="Q59" s="100"/>
      <c r="R59" s="100"/>
      <c r="S59" s="100"/>
      <c r="T59" s="100"/>
      <c r="U59" s="100"/>
      <c r="V59" s="100"/>
      <c r="W59" s="100"/>
      <c r="X59" s="100"/>
      <c r="Y59" s="100"/>
      <c r="Z59" s="100"/>
      <c r="AA59" s="100"/>
      <c r="AB59" s="100"/>
      <c r="AC59" s="97"/>
      <c r="AD59" s="97"/>
      <c r="AE59" s="97"/>
      <c r="AF59" s="97"/>
      <c r="AG59" s="97"/>
      <c r="AH59" s="97"/>
      <c r="AI59" s="97"/>
      <c r="AJ59" s="97"/>
      <c r="AK59" s="97"/>
      <c r="AL59" s="97"/>
      <c r="AM59" s="97"/>
      <c r="AN59" s="97"/>
      <c r="AO59" s="97"/>
      <c r="AP59" s="97"/>
      <c r="AQ59" s="97"/>
      <c r="AR59" s="97"/>
      <c r="AS59" s="97"/>
      <c r="AT59" s="97"/>
      <c r="AU59" s="97"/>
      <c r="AV59" s="97"/>
      <c r="AW59" s="97"/>
      <c r="AX59" s="97"/>
    </row>
    <row r="60" spans="1:51" hidden="1">
      <c r="A60" s="97"/>
      <c r="B60" s="97"/>
      <c r="C60" s="97"/>
      <c r="D60" s="97"/>
      <c r="E60" s="97"/>
      <c r="F60" s="97"/>
      <c r="G60" s="97"/>
      <c r="H60" s="100"/>
      <c r="I60" s="100"/>
      <c r="J60" s="100"/>
      <c r="K60" s="100"/>
      <c r="L60" s="100"/>
      <c r="M60" s="100"/>
      <c r="N60" s="100"/>
      <c r="O60" s="100"/>
      <c r="P60" s="100"/>
      <c r="Q60" s="100"/>
      <c r="R60" s="100"/>
      <c r="S60" s="100"/>
      <c r="T60" s="100"/>
      <c r="U60" s="100"/>
      <c r="V60" s="100"/>
      <c r="W60" s="100"/>
      <c r="X60" s="100"/>
      <c r="Y60" s="100"/>
      <c r="Z60" s="100"/>
      <c r="AA60" s="100"/>
      <c r="AB60" s="100"/>
      <c r="AC60" s="97"/>
      <c r="AD60" s="97"/>
      <c r="AE60" s="97"/>
      <c r="AF60" s="97"/>
      <c r="AG60" s="97"/>
      <c r="AH60" s="97"/>
      <c r="AI60" s="97"/>
      <c r="AJ60" s="97"/>
      <c r="AK60" s="97"/>
      <c r="AL60" s="97"/>
      <c r="AM60" s="97"/>
      <c r="AN60" s="97"/>
      <c r="AO60" s="97"/>
      <c r="AP60" s="97"/>
      <c r="AQ60" s="97"/>
      <c r="AR60" s="97"/>
      <c r="AS60" s="97"/>
      <c r="AT60" s="97"/>
      <c r="AU60" s="97"/>
      <c r="AV60" s="97"/>
      <c r="AW60" s="97"/>
      <c r="AX60" s="97"/>
    </row>
    <row r="61" spans="1:51" hidden="1">
      <c r="A61" s="97"/>
      <c r="B61" s="97"/>
      <c r="C61" s="97"/>
      <c r="D61" s="97"/>
      <c r="E61" s="97"/>
      <c r="F61" s="97"/>
      <c r="G61" s="97"/>
      <c r="H61" s="100"/>
      <c r="I61" s="100"/>
      <c r="J61" s="100"/>
      <c r="K61" s="100"/>
      <c r="L61" s="100"/>
      <c r="M61" s="100"/>
      <c r="N61" s="100"/>
      <c r="O61" s="99"/>
      <c r="P61" s="100"/>
      <c r="Q61" s="100"/>
      <c r="R61" s="100"/>
      <c r="S61" s="100"/>
      <c r="T61" s="100"/>
      <c r="U61" s="100"/>
      <c r="V61" s="100"/>
      <c r="W61" s="100"/>
      <c r="X61" s="100"/>
      <c r="Y61" s="100"/>
      <c r="Z61" s="100"/>
      <c r="AA61" s="100"/>
      <c r="AB61" s="100"/>
      <c r="AC61" s="97"/>
      <c r="AD61" s="97"/>
      <c r="AE61" s="97"/>
      <c r="AF61" s="97"/>
      <c r="AG61" s="97"/>
      <c r="AH61" s="97"/>
      <c r="AI61" s="97"/>
      <c r="AJ61" s="97"/>
      <c r="AK61" s="97"/>
      <c r="AL61" s="97"/>
      <c r="AM61" s="97"/>
      <c r="AN61" s="97"/>
      <c r="AO61" s="97"/>
      <c r="AP61" s="97"/>
      <c r="AQ61" s="97"/>
      <c r="AR61" s="97"/>
      <c r="AS61" s="97"/>
      <c r="AT61" s="97"/>
      <c r="AU61" s="97"/>
      <c r="AV61" s="97"/>
      <c r="AW61" s="97"/>
      <c r="AX61" s="97"/>
      <c r="AY61" s="97"/>
    </row>
    <row r="62" spans="1:51" hidden="1">
      <c r="A62" s="97"/>
      <c r="B62" s="97"/>
      <c r="C62" s="97"/>
      <c r="D62" s="97"/>
      <c r="E62" s="97"/>
      <c r="F62" s="97"/>
      <c r="G62" s="97"/>
      <c r="H62" s="100"/>
      <c r="I62" s="100"/>
      <c r="J62" s="100"/>
      <c r="K62" s="100"/>
      <c r="L62" s="100"/>
      <c r="M62" s="100"/>
      <c r="N62" s="100"/>
      <c r="O62" s="99"/>
      <c r="P62" s="100"/>
      <c r="Q62" s="100"/>
      <c r="R62" s="100"/>
      <c r="S62" s="100"/>
      <c r="T62" s="100"/>
      <c r="U62" s="100"/>
      <c r="V62" s="100"/>
      <c r="W62" s="100"/>
      <c r="X62" s="100"/>
      <c r="Y62" s="100"/>
      <c r="Z62" s="100"/>
      <c r="AA62" s="100"/>
      <c r="AB62" s="100"/>
      <c r="AC62" s="97"/>
      <c r="AD62" s="97"/>
      <c r="AE62" s="97"/>
      <c r="AF62" s="97"/>
      <c r="AG62" s="97"/>
      <c r="AH62" s="97"/>
      <c r="AI62" s="97"/>
      <c r="AJ62" s="97"/>
      <c r="AK62" s="97"/>
      <c r="AL62" s="97"/>
      <c r="AM62" s="97"/>
      <c r="AN62" s="97"/>
      <c r="AO62" s="97"/>
      <c r="AP62" s="97"/>
      <c r="AQ62" s="97"/>
      <c r="AR62" s="97"/>
      <c r="AS62" s="97"/>
      <c r="AT62" s="97"/>
      <c r="AU62" s="97"/>
      <c r="AV62" s="97"/>
      <c r="AW62" s="97"/>
      <c r="AX62" s="97"/>
      <c r="AY62" s="97"/>
    </row>
    <row r="63" spans="1:51" hidden="1">
      <c r="A63" s="97"/>
      <c r="B63" s="97"/>
      <c r="C63" s="97"/>
      <c r="D63" s="97"/>
      <c r="E63" s="97"/>
      <c r="F63" s="97"/>
      <c r="G63" s="97"/>
      <c r="H63" s="100"/>
      <c r="I63" s="100"/>
      <c r="J63" s="100"/>
      <c r="K63" s="100"/>
      <c r="L63" s="100"/>
      <c r="M63" s="100"/>
      <c r="N63" s="100"/>
      <c r="O63" s="99"/>
      <c r="P63" s="100"/>
      <c r="Q63" s="100"/>
      <c r="R63" s="100"/>
      <c r="S63" s="100"/>
      <c r="T63" s="100"/>
      <c r="U63" s="100"/>
      <c r="V63" s="100"/>
      <c r="W63" s="100"/>
      <c r="X63" s="100"/>
      <c r="Y63" s="100"/>
      <c r="Z63" s="100"/>
      <c r="AA63" s="100"/>
      <c r="AB63" s="100"/>
      <c r="AC63" s="97"/>
      <c r="AD63" s="97"/>
      <c r="AE63" s="97"/>
      <c r="AF63" s="97"/>
      <c r="AG63" s="97"/>
      <c r="AH63" s="97"/>
      <c r="AI63" s="97"/>
      <c r="AJ63" s="97"/>
      <c r="AK63" s="97"/>
      <c r="AL63" s="97"/>
      <c r="AM63" s="97"/>
      <c r="AN63" s="97"/>
      <c r="AO63" s="97"/>
      <c r="AP63" s="97"/>
      <c r="AQ63" s="97"/>
      <c r="AR63" s="97"/>
      <c r="AS63" s="97"/>
      <c r="AT63" s="97"/>
      <c r="AU63" s="97"/>
      <c r="AV63" s="97"/>
      <c r="AW63" s="97"/>
      <c r="AX63" s="97"/>
      <c r="AY63" s="97"/>
    </row>
    <row r="64" spans="1:51" ht="12.75" hidden="1" customHeight="1">
      <c r="A64" s="97"/>
      <c r="B64" s="97"/>
      <c r="C64" s="97"/>
      <c r="D64" s="97"/>
      <c r="E64" s="97"/>
      <c r="F64" s="97"/>
      <c r="G64" s="97"/>
      <c r="H64" s="100"/>
      <c r="I64" s="100"/>
      <c r="J64" s="100"/>
      <c r="K64" s="100"/>
      <c r="L64" s="100"/>
      <c r="M64" s="100"/>
      <c r="N64" s="100"/>
      <c r="O64" s="99"/>
      <c r="P64" s="100"/>
      <c r="Q64" s="100"/>
      <c r="R64" s="100"/>
      <c r="S64" s="100"/>
      <c r="T64" s="100"/>
      <c r="U64" s="100"/>
      <c r="V64" s="100"/>
      <c r="W64" s="100"/>
      <c r="X64" s="100"/>
      <c r="Y64" s="100"/>
      <c r="Z64" s="100"/>
      <c r="AA64" s="100"/>
      <c r="AB64" s="100"/>
      <c r="AC64" s="97"/>
      <c r="AD64" s="97"/>
      <c r="AE64" s="97"/>
      <c r="AF64" s="97"/>
      <c r="AG64" s="97"/>
      <c r="AH64" s="97"/>
      <c r="AI64" s="97"/>
      <c r="AJ64" s="97"/>
      <c r="AK64" s="97"/>
      <c r="AL64" s="97"/>
      <c r="AM64" s="97"/>
      <c r="AN64" s="97"/>
      <c r="AO64" s="97"/>
      <c r="AP64" s="97"/>
      <c r="AQ64" s="97"/>
      <c r="AR64" s="97"/>
      <c r="AS64" s="97"/>
      <c r="AT64" s="97"/>
      <c r="AU64" s="97"/>
      <c r="AV64" s="97"/>
      <c r="AW64" s="97"/>
      <c r="AX64" s="97"/>
      <c r="AY64" s="97"/>
    </row>
    <row r="65" spans="1:51" hidden="1">
      <c r="A65" s="97"/>
      <c r="B65" s="97"/>
      <c r="C65" s="97"/>
      <c r="D65" s="97"/>
      <c r="E65" s="97"/>
      <c r="F65" s="97"/>
      <c r="G65" s="97"/>
      <c r="H65" s="100"/>
      <c r="I65" s="100"/>
      <c r="J65" s="100"/>
      <c r="K65" s="100"/>
      <c r="L65" s="100"/>
      <c r="M65" s="100"/>
      <c r="N65" s="100"/>
      <c r="O65" s="99"/>
      <c r="P65" s="100"/>
      <c r="Q65" s="100"/>
      <c r="R65" s="100"/>
      <c r="S65" s="100"/>
      <c r="T65" s="100"/>
      <c r="U65" s="100"/>
      <c r="V65" s="100"/>
      <c r="W65" s="100"/>
      <c r="X65" s="100"/>
      <c r="Y65" s="100"/>
      <c r="Z65" s="100"/>
      <c r="AA65" s="100"/>
      <c r="AB65" s="100"/>
      <c r="AC65" s="97"/>
      <c r="AD65" s="97"/>
      <c r="AE65" s="97"/>
      <c r="AF65" s="97"/>
      <c r="AG65" s="97"/>
      <c r="AH65" s="97"/>
      <c r="AI65" s="97"/>
      <c r="AJ65" s="97"/>
      <c r="AK65" s="97"/>
      <c r="AL65" s="97"/>
      <c r="AM65" s="97"/>
      <c r="AN65" s="97"/>
      <c r="AO65" s="97"/>
      <c r="AP65" s="97"/>
      <c r="AQ65" s="97"/>
      <c r="AR65" s="97"/>
      <c r="AS65" s="97"/>
      <c r="AT65" s="97"/>
      <c r="AU65" s="97"/>
      <c r="AV65" s="97"/>
      <c r="AW65" s="97"/>
      <c r="AX65" s="97"/>
      <c r="AY65" s="97"/>
    </row>
    <row r="66" spans="1:51" hidden="1">
      <c r="A66" s="97"/>
      <c r="B66" s="97"/>
      <c r="C66" s="97"/>
      <c r="D66" s="97"/>
      <c r="E66" s="97"/>
      <c r="F66" s="97"/>
      <c r="G66" s="97"/>
      <c r="H66" s="100"/>
      <c r="I66" s="100"/>
      <c r="J66" s="100"/>
      <c r="K66" s="100"/>
      <c r="L66" s="100"/>
      <c r="M66" s="100"/>
      <c r="N66" s="100"/>
      <c r="O66" s="99"/>
      <c r="P66" s="100"/>
      <c r="Q66" s="100"/>
      <c r="R66" s="100"/>
      <c r="S66" s="100"/>
      <c r="T66" s="100"/>
      <c r="U66" s="100"/>
      <c r="V66" s="100"/>
      <c r="W66" s="100"/>
      <c r="X66" s="100"/>
      <c r="Y66" s="100"/>
      <c r="Z66" s="100"/>
      <c r="AA66" s="100"/>
      <c r="AB66" s="100"/>
      <c r="AC66" s="97"/>
      <c r="AD66" s="97"/>
      <c r="AE66" s="97"/>
      <c r="AF66" s="97"/>
      <c r="AG66" s="97"/>
      <c r="AH66" s="97"/>
      <c r="AI66" s="97"/>
      <c r="AJ66" s="97"/>
      <c r="AK66" s="97"/>
      <c r="AL66" s="97"/>
      <c r="AM66" s="97"/>
      <c r="AN66" s="97"/>
      <c r="AO66" s="97"/>
      <c r="AP66" s="97"/>
      <c r="AQ66" s="97"/>
      <c r="AR66" s="97"/>
      <c r="AS66" s="97"/>
      <c r="AT66" s="97"/>
      <c r="AU66" s="97"/>
      <c r="AV66" s="97"/>
      <c r="AW66" s="97"/>
      <c r="AX66" s="97"/>
      <c r="AY66" s="97"/>
    </row>
    <row r="67" spans="1:51" hidden="1">
      <c r="A67" s="97"/>
      <c r="B67" s="97"/>
      <c r="C67" s="97"/>
      <c r="D67" s="97"/>
      <c r="E67" s="97"/>
      <c r="F67" s="97"/>
      <c r="G67" s="97"/>
      <c r="H67" s="100"/>
      <c r="I67" s="100"/>
      <c r="J67" s="100"/>
      <c r="K67" s="100"/>
      <c r="L67" s="100"/>
      <c r="M67" s="100"/>
      <c r="N67" s="100"/>
      <c r="O67" s="99"/>
      <c r="P67" s="100"/>
      <c r="Q67" s="100"/>
      <c r="R67" s="100"/>
      <c r="S67" s="100"/>
      <c r="T67" s="100"/>
      <c r="U67" s="100"/>
      <c r="V67" s="100"/>
      <c r="W67" s="100"/>
      <c r="X67" s="100"/>
      <c r="Y67" s="100"/>
      <c r="Z67" s="100"/>
      <c r="AA67" s="100"/>
      <c r="AB67" s="100"/>
      <c r="AC67" s="97"/>
      <c r="AD67" s="97"/>
      <c r="AE67" s="97"/>
      <c r="AF67" s="97"/>
      <c r="AG67" s="97"/>
      <c r="AH67" s="97"/>
      <c r="AI67" s="97"/>
      <c r="AJ67" s="97"/>
      <c r="AK67" s="97"/>
      <c r="AL67" s="97"/>
      <c r="AM67" s="97"/>
      <c r="AN67" s="97"/>
      <c r="AO67" s="97"/>
      <c r="AP67" s="97"/>
      <c r="AQ67" s="97"/>
      <c r="AR67" s="97"/>
      <c r="AS67" s="97"/>
      <c r="AT67" s="97"/>
      <c r="AU67" s="97"/>
      <c r="AV67" s="97"/>
      <c r="AW67" s="97"/>
      <c r="AX67" s="97"/>
      <c r="AY67" s="97"/>
    </row>
    <row r="68" spans="1:51" hidden="1">
      <c r="A68" s="97"/>
      <c r="B68" s="97"/>
      <c r="C68" s="97"/>
      <c r="D68" s="97"/>
      <c r="E68" s="97"/>
      <c r="F68" s="97"/>
      <c r="G68" s="97"/>
      <c r="H68" s="100"/>
      <c r="I68" s="100"/>
      <c r="J68" s="100"/>
      <c r="K68" s="100"/>
      <c r="L68" s="100"/>
      <c r="M68" s="100"/>
      <c r="N68" s="100"/>
      <c r="O68" s="99"/>
      <c r="P68" s="100"/>
      <c r="Q68" s="100"/>
      <c r="R68" s="100"/>
      <c r="S68" s="100"/>
      <c r="T68" s="100"/>
      <c r="U68" s="100"/>
      <c r="V68" s="100"/>
      <c r="W68" s="100"/>
      <c r="X68" s="100"/>
      <c r="Y68" s="100"/>
      <c r="Z68" s="100"/>
      <c r="AA68" s="100"/>
      <c r="AB68" s="100"/>
      <c r="AC68" s="97"/>
      <c r="AD68" s="97"/>
      <c r="AE68" s="97"/>
      <c r="AF68" s="97"/>
      <c r="AG68" s="97"/>
      <c r="AH68" s="97"/>
      <c r="AI68" s="97"/>
      <c r="AJ68" s="97"/>
      <c r="AK68" s="97"/>
      <c r="AL68" s="97"/>
      <c r="AM68" s="97"/>
      <c r="AN68" s="97"/>
      <c r="AO68" s="97"/>
      <c r="AP68" s="97"/>
      <c r="AQ68" s="97"/>
      <c r="AR68" s="97"/>
      <c r="AS68" s="97"/>
      <c r="AT68" s="97"/>
      <c r="AU68" s="97"/>
      <c r="AV68" s="97"/>
      <c r="AW68" s="97"/>
      <c r="AX68" s="97"/>
      <c r="AY68" s="97"/>
    </row>
    <row r="69" spans="1:51" hidden="1">
      <c r="A69" s="97"/>
      <c r="B69" s="97"/>
      <c r="C69" s="97"/>
      <c r="D69" s="97"/>
      <c r="E69" s="97"/>
      <c r="F69" s="97"/>
      <c r="G69" s="97"/>
      <c r="H69" s="100"/>
      <c r="I69" s="100"/>
      <c r="J69" s="100"/>
      <c r="K69" s="100"/>
      <c r="L69" s="100"/>
      <c r="M69" s="100"/>
      <c r="N69" s="100"/>
      <c r="O69" s="99"/>
      <c r="P69" s="100"/>
      <c r="Q69" s="100"/>
      <c r="R69" s="100"/>
      <c r="S69" s="100"/>
      <c r="T69" s="100"/>
      <c r="U69" s="100"/>
      <c r="V69" s="100"/>
      <c r="W69" s="100"/>
      <c r="X69" s="100"/>
      <c r="Y69" s="100"/>
      <c r="Z69" s="100"/>
      <c r="AA69" s="100"/>
      <c r="AB69" s="100"/>
      <c r="AC69" s="97"/>
      <c r="AD69" s="97"/>
      <c r="AE69" s="97"/>
      <c r="AF69" s="97"/>
      <c r="AG69" s="97"/>
      <c r="AH69" s="97"/>
      <c r="AI69" s="97"/>
      <c r="AJ69" s="97"/>
      <c r="AK69" s="97"/>
      <c r="AL69" s="97"/>
      <c r="AM69" s="97"/>
      <c r="AN69" s="97"/>
      <c r="AO69" s="97"/>
      <c r="AP69" s="97"/>
      <c r="AQ69" s="97"/>
      <c r="AR69" s="97"/>
      <c r="AS69" s="97"/>
      <c r="AT69" s="97"/>
      <c r="AU69" s="97"/>
      <c r="AV69" s="97"/>
      <c r="AW69" s="97"/>
      <c r="AX69" s="97"/>
      <c r="AY69" s="97"/>
    </row>
    <row r="70" spans="1:51" hidden="1">
      <c r="A70" s="97"/>
      <c r="B70" s="97"/>
      <c r="C70" s="97"/>
      <c r="D70" s="97"/>
      <c r="E70" s="97"/>
      <c r="F70" s="97"/>
      <c r="G70" s="97"/>
      <c r="H70" s="100"/>
      <c r="I70" s="100"/>
      <c r="J70" s="100"/>
      <c r="K70" s="100"/>
      <c r="L70" s="100"/>
      <c r="M70" s="100"/>
      <c r="N70" s="100"/>
      <c r="O70" s="99"/>
      <c r="P70" s="100"/>
      <c r="Q70" s="100"/>
      <c r="R70" s="100"/>
      <c r="S70" s="100"/>
      <c r="T70" s="100"/>
      <c r="U70" s="100"/>
      <c r="V70" s="100"/>
      <c r="W70" s="100"/>
      <c r="X70" s="100"/>
      <c r="Y70" s="100"/>
      <c r="Z70" s="100"/>
      <c r="AA70" s="100"/>
      <c r="AB70" s="100"/>
      <c r="AC70" s="97"/>
      <c r="AD70" s="97"/>
      <c r="AE70" s="97"/>
      <c r="AF70" s="97"/>
      <c r="AG70" s="97"/>
      <c r="AH70" s="97"/>
      <c r="AI70" s="97"/>
      <c r="AJ70" s="97"/>
      <c r="AK70" s="97"/>
      <c r="AL70" s="97"/>
      <c r="AM70" s="97"/>
      <c r="AN70" s="97"/>
      <c r="AO70" s="97"/>
      <c r="AP70" s="97"/>
      <c r="AQ70" s="97"/>
      <c r="AR70" s="97"/>
      <c r="AS70" s="97"/>
      <c r="AT70" s="97"/>
      <c r="AU70" s="97"/>
      <c r="AV70" s="97"/>
      <c r="AW70" s="97"/>
      <c r="AX70" s="97"/>
      <c r="AY70" s="97"/>
    </row>
    <row r="71" spans="1:51" hidden="1">
      <c r="A71" s="97"/>
      <c r="B71" s="97"/>
      <c r="C71" s="97"/>
      <c r="D71" s="97"/>
      <c r="E71" s="97"/>
      <c r="F71" s="97"/>
      <c r="G71" s="97"/>
      <c r="H71" s="100"/>
      <c r="I71" s="100"/>
      <c r="J71" s="100"/>
      <c r="K71" s="100"/>
      <c r="L71" s="100"/>
      <c r="M71" s="100"/>
      <c r="N71" s="100"/>
      <c r="O71" s="99"/>
      <c r="P71" s="100"/>
      <c r="Q71" s="100"/>
      <c r="R71" s="100"/>
      <c r="S71" s="100"/>
      <c r="T71" s="100"/>
      <c r="U71" s="100"/>
      <c r="V71" s="100"/>
      <c r="W71" s="100"/>
      <c r="X71" s="100"/>
      <c r="Y71" s="100"/>
      <c r="Z71" s="100"/>
      <c r="AA71" s="100"/>
      <c r="AB71" s="100"/>
      <c r="AC71" s="97"/>
      <c r="AD71" s="97"/>
      <c r="AE71" s="97"/>
      <c r="AF71" s="97"/>
      <c r="AG71" s="97"/>
      <c r="AH71" s="97"/>
      <c r="AI71" s="97"/>
      <c r="AJ71" s="97"/>
      <c r="AK71" s="97"/>
      <c r="AL71" s="97"/>
      <c r="AM71" s="97"/>
      <c r="AN71" s="97"/>
      <c r="AO71" s="97"/>
      <c r="AP71" s="97"/>
      <c r="AQ71" s="97"/>
      <c r="AR71" s="97"/>
      <c r="AS71" s="97"/>
      <c r="AT71" s="97"/>
      <c r="AU71" s="97"/>
      <c r="AV71" s="97"/>
      <c r="AW71" s="97"/>
      <c r="AX71" s="97"/>
      <c r="AY71" s="97"/>
    </row>
    <row r="72" spans="1:51">
      <c r="A72" s="97"/>
      <c r="B72" s="97"/>
      <c r="C72" s="97"/>
      <c r="D72" s="97"/>
      <c r="E72" s="97"/>
      <c r="F72" s="97"/>
      <c r="G72" s="97"/>
      <c r="H72" s="100"/>
      <c r="I72" s="100"/>
      <c r="J72" s="100"/>
      <c r="K72" s="100"/>
      <c r="L72" s="100"/>
      <c r="M72" s="100"/>
      <c r="N72" s="100"/>
      <c r="O72" s="99"/>
      <c r="P72" s="100"/>
      <c r="Q72" s="100"/>
      <c r="R72" s="100"/>
      <c r="S72" s="100"/>
      <c r="T72" s="100"/>
      <c r="U72" s="100"/>
      <c r="V72" s="100"/>
      <c r="W72" s="100"/>
      <c r="X72" s="100"/>
      <c r="Y72" s="100"/>
      <c r="Z72" s="100"/>
      <c r="AA72" s="100"/>
      <c r="AB72" s="100"/>
      <c r="AC72" s="97"/>
      <c r="AD72" s="97"/>
      <c r="AE72" s="97"/>
      <c r="AF72" s="97"/>
      <c r="AG72" s="97"/>
      <c r="AH72" s="97"/>
      <c r="AI72" s="97"/>
      <c r="AJ72" s="97"/>
      <c r="AK72" s="97"/>
      <c r="AL72" s="97"/>
      <c r="AM72" s="97"/>
      <c r="AN72" s="97"/>
      <c r="AO72" s="97"/>
      <c r="AP72" s="97"/>
      <c r="AQ72" s="97"/>
      <c r="AR72" s="97"/>
      <c r="AS72" s="97"/>
      <c r="AT72" s="97"/>
      <c r="AU72" s="97"/>
      <c r="AV72" s="97"/>
      <c r="AW72" s="97"/>
      <c r="AX72" s="97"/>
      <c r="AY72" s="97"/>
    </row>
    <row r="73" spans="1:51">
      <c r="A73" s="97"/>
      <c r="B73" s="97"/>
      <c r="C73" s="97"/>
      <c r="D73" s="97"/>
      <c r="E73" s="97"/>
      <c r="F73" s="97"/>
      <c r="G73" s="97"/>
      <c r="H73" s="100"/>
      <c r="I73" s="100"/>
      <c r="J73" s="100"/>
      <c r="K73" s="100"/>
      <c r="L73" s="100"/>
      <c r="M73" s="100"/>
      <c r="N73" s="100"/>
      <c r="O73" s="99"/>
      <c r="P73" s="100"/>
      <c r="Q73" s="100"/>
      <c r="R73" s="100"/>
      <c r="S73" s="100"/>
      <c r="T73" s="100"/>
      <c r="U73" s="100"/>
      <c r="V73" s="100"/>
      <c r="W73" s="100"/>
      <c r="X73" s="100"/>
      <c r="Y73" s="100"/>
      <c r="Z73" s="100"/>
      <c r="AA73" s="100"/>
      <c r="AB73" s="100"/>
      <c r="AC73" s="97"/>
      <c r="AD73" s="97"/>
      <c r="AE73" s="97"/>
      <c r="AF73" s="97"/>
      <c r="AG73" s="97"/>
      <c r="AH73" s="97"/>
      <c r="AI73" s="97"/>
      <c r="AJ73" s="97"/>
      <c r="AK73" s="97"/>
      <c r="AL73" s="97"/>
      <c r="AM73" s="97"/>
      <c r="AN73" s="97"/>
      <c r="AO73" s="97"/>
      <c r="AP73" s="97"/>
      <c r="AQ73" s="97"/>
      <c r="AR73" s="97"/>
      <c r="AS73" s="97"/>
      <c r="AT73" s="97"/>
      <c r="AU73" s="97"/>
      <c r="AV73" s="97"/>
      <c r="AW73" s="97"/>
      <c r="AX73" s="97"/>
      <c r="AY73" s="97"/>
    </row>
    <row r="74" spans="1:51" ht="2.25" customHeight="1">
      <c r="A74" s="97"/>
      <c r="B74" s="97"/>
      <c r="C74" s="97"/>
      <c r="D74" s="97"/>
      <c r="E74" s="97"/>
      <c r="F74" s="97"/>
      <c r="G74" s="97"/>
      <c r="H74" s="100"/>
      <c r="I74" s="100"/>
      <c r="J74" s="100"/>
      <c r="K74" s="100"/>
      <c r="L74" s="100"/>
      <c r="M74" s="100"/>
      <c r="N74" s="100"/>
      <c r="O74" s="99"/>
      <c r="P74" s="100"/>
      <c r="Q74" s="100"/>
      <c r="R74" s="100"/>
      <c r="S74" s="100"/>
      <c r="T74" s="100"/>
      <c r="U74" s="100"/>
      <c r="V74" s="100"/>
      <c r="W74" s="100"/>
      <c r="X74" s="100"/>
      <c r="Y74" s="100"/>
      <c r="Z74" s="100"/>
      <c r="AA74" s="100"/>
      <c r="AB74" s="100"/>
      <c r="AC74" s="97"/>
      <c r="AD74" s="97"/>
      <c r="AE74" s="97"/>
      <c r="AF74" s="97"/>
      <c r="AG74" s="97"/>
      <c r="AH74" s="97"/>
      <c r="AI74" s="97"/>
      <c r="AJ74" s="97"/>
      <c r="AK74" s="97"/>
      <c r="AL74" s="97"/>
      <c r="AM74" s="97"/>
      <c r="AN74" s="97"/>
      <c r="AO74" s="97"/>
      <c r="AP74" s="97"/>
      <c r="AQ74" s="97"/>
      <c r="AR74" s="97"/>
      <c r="AS74" s="97"/>
      <c r="AT74" s="97"/>
      <c r="AU74" s="97"/>
      <c r="AV74" s="97"/>
      <c r="AW74" s="97"/>
      <c r="AX74" s="97"/>
      <c r="AY74" s="97"/>
    </row>
    <row r="75" spans="1:51" hidden="1">
      <c r="A75" s="97"/>
      <c r="B75" s="97"/>
      <c r="C75" s="97"/>
      <c r="D75" s="97"/>
      <c r="E75" s="97"/>
      <c r="F75" s="97"/>
      <c r="G75" s="97"/>
      <c r="H75" s="100"/>
      <c r="I75" s="100"/>
      <c r="J75" s="100"/>
      <c r="K75" s="100"/>
      <c r="L75" s="100"/>
      <c r="M75" s="100"/>
      <c r="N75" s="100"/>
      <c r="O75" s="99"/>
      <c r="P75" s="100"/>
      <c r="Q75" s="100"/>
      <c r="R75" s="100"/>
      <c r="S75" s="100"/>
      <c r="T75" s="100"/>
      <c r="U75" s="100"/>
      <c r="V75" s="100"/>
      <c r="W75" s="100"/>
      <c r="X75" s="100"/>
      <c r="Y75" s="100"/>
      <c r="Z75" s="100"/>
      <c r="AA75" s="100"/>
      <c r="AB75" s="100"/>
      <c r="AC75" s="97"/>
      <c r="AD75" s="97"/>
      <c r="AE75" s="97"/>
      <c r="AF75" s="97"/>
      <c r="AG75" s="97"/>
      <c r="AH75" s="97"/>
      <c r="AI75" s="97"/>
      <c r="AJ75" s="97"/>
      <c r="AK75" s="97"/>
      <c r="AL75" s="97"/>
      <c r="AM75" s="97"/>
      <c r="AN75" s="97"/>
      <c r="AO75" s="97"/>
      <c r="AP75" s="97"/>
      <c r="AQ75" s="97"/>
      <c r="AR75" s="97"/>
      <c r="AS75" s="97"/>
      <c r="AT75" s="97"/>
      <c r="AU75" s="97"/>
      <c r="AV75" s="97"/>
      <c r="AW75" s="97"/>
      <c r="AX75" s="97"/>
      <c r="AY75" s="97"/>
    </row>
    <row r="76" spans="1:51" hidden="1">
      <c r="A76" s="97"/>
      <c r="B76" s="97"/>
      <c r="C76" s="97"/>
      <c r="D76" s="97"/>
      <c r="E76" s="97"/>
      <c r="F76" s="97"/>
      <c r="G76" s="97"/>
      <c r="H76" s="100"/>
      <c r="I76" s="100"/>
      <c r="J76" s="100"/>
      <c r="K76" s="100"/>
      <c r="L76" s="100"/>
      <c r="M76" s="100"/>
      <c r="N76" s="100"/>
      <c r="O76" s="99"/>
      <c r="P76" s="100"/>
      <c r="Q76" s="100"/>
      <c r="R76" s="100"/>
      <c r="S76" s="100"/>
      <c r="T76" s="100"/>
      <c r="U76" s="100"/>
      <c r="V76" s="100"/>
      <c r="W76" s="100"/>
      <c r="X76" s="100"/>
      <c r="Y76" s="100"/>
      <c r="Z76" s="100"/>
      <c r="AA76" s="100"/>
      <c r="AB76" s="100"/>
      <c r="AC76" s="97"/>
      <c r="AD76" s="97"/>
      <c r="AE76" s="97"/>
      <c r="AF76" s="97"/>
      <c r="AG76" s="97"/>
      <c r="AH76" s="97"/>
      <c r="AI76" s="97"/>
      <c r="AJ76" s="97"/>
      <c r="AK76" s="97"/>
      <c r="AL76" s="97"/>
      <c r="AM76" s="97"/>
      <c r="AN76" s="97"/>
      <c r="AO76" s="97"/>
      <c r="AP76" s="97"/>
      <c r="AQ76" s="97"/>
      <c r="AR76" s="97"/>
      <c r="AS76" s="97"/>
      <c r="AT76" s="97"/>
      <c r="AU76" s="97"/>
      <c r="AV76" s="97"/>
      <c r="AW76" s="97"/>
      <c r="AX76" s="97"/>
      <c r="AY76" s="97"/>
    </row>
    <row r="77" spans="1:51" hidden="1">
      <c r="A77" s="97"/>
      <c r="B77" s="97"/>
      <c r="C77" s="97"/>
      <c r="D77" s="97"/>
      <c r="E77" s="97"/>
      <c r="F77" s="97"/>
      <c r="G77" s="97"/>
      <c r="H77" s="100"/>
      <c r="I77" s="100"/>
      <c r="J77" s="100"/>
      <c r="K77" s="100"/>
      <c r="L77" s="100"/>
      <c r="M77" s="100"/>
      <c r="N77" s="100"/>
      <c r="O77" s="99"/>
      <c r="P77" s="100"/>
      <c r="Q77" s="100"/>
      <c r="R77" s="100"/>
      <c r="S77" s="100"/>
      <c r="T77" s="100"/>
      <c r="U77" s="100"/>
      <c r="V77" s="100"/>
      <c r="W77" s="100"/>
      <c r="X77" s="100"/>
      <c r="Y77" s="100"/>
      <c r="Z77" s="100"/>
      <c r="AA77" s="100"/>
      <c r="AB77" s="100"/>
      <c r="AC77" s="97"/>
      <c r="AD77" s="97"/>
      <c r="AE77" s="97"/>
      <c r="AF77" s="97"/>
      <c r="AG77" s="97"/>
      <c r="AH77" s="97"/>
      <c r="AI77" s="97"/>
      <c r="AJ77" s="97"/>
      <c r="AK77" s="97"/>
      <c r="AL77" s="97"/>
      <c r="AM77" s="97"/>
      <c r="AN77" s="97"/>
      <c r="AO77" s="97"/>
      <c r="AP77" s="97"/>
      <c r="AQ77" s="97"/>
      <c r="AR77" s="97"/>
      <c r="AS77" s="97"/>
      <c r="AT77" s="97"/>
      <c r="AU77" s="97"/>
      <c r="AV77" s="97"/>
      <c r="AW77" s="97"/>
      <c r="AX77" s="97"/>
      <c r="AY77" s="97"/>
    </row>
    <row r="78" spans="1:51">
      <c r="A78" s="97"/>
      <c r="B78" s="97"/>
      <c r="C78" s="97"/>
      <c r="D78" s="97"/>
      <c r="E78" s="97"/>
      <c r="F78" s="97"/>
      <c r="G78" s="97"/>
      <c r="H78" s="100"/>
      <c r="I78" s="100"/>
      <c r="J78" s="100"/>
      <c r="K78" s="100"/>
      <c r="L78" s="100"/>
      <c r="M78" s="100"/>
      <c r="N78" s="100"/>
      <c r="O78" s="99"/>
      <c r="P78" s="100"/>
      <c r="Q78" s="100"/>
      <c r="R78" s="100"/>
      <c r="S78" s="100"/>
      <c r="T78" s="100"/>
      <c r="U78" s="100"/>
      <c r="V78" s="100"/>
      <c r="W78" s="100"/>
      <c r="X78" s="100"/>
      <c r="Y78" s="100"/>
      <c r="Z78" s="100"/>
      <c r="AA78" s="100"/>
      <c r="AB78" s="100"/>
      <c r="AC78" s="97"/>
      <c r="AD78" s="97"/>
      <c r="AE78" s="97"/>
      <c r="AF78" s="97"/>
      <c r="AG78" s="97"/>
      <c r="AH78" s="97"/>
      <c r="AI78" s="97"/>
      <c r="AJ78" s="97"/>
      <c r="AK78" s="97"/>
      <c r="AL78" s="97"/>
      <c r="AM78" s="97"/>
      <c r="AN78" s="97"/>
      <c r="AO78" s="97"/>
      <c r="AP78" s="97"/>
      <c r="AQ78" s="97"/>
      <c r="AR78" s="97"/>
      <c r="AS78" s="97"/>
      <c r="AT78" s="97"/>
      <c r="AU78" s="97"/>
      <c r="AV78" s="97"/>
      <c r="AW78" s="97"/>
      <c r="AX78" s="97"/>
      <c r="AY78" s="97"/>
    </row>
    <row r="79" spans="1:51">
      <c r="A79" s="97"/>
      <c r="B79" s="97"/>
      <c r="C79" s="97"/>
      <c r="D79" s="97"/>
      <c r="E79" s="97"/>
      <c r="F79" s="97"/>
      <c r="G79" s="97"/>
      <c r="H79" s="100"/>
      <c r="I79" s="100"/>
      <c r="J79" s="100"/>
      <c r="K79" s="100"/>
      <c r="L79" s="100"/>
      <c r="M79" s="100"/>
      <c r="N79" s="100"/>
      <c r="O79" s="99"/>
      <c r="P79" s="100"/>
      <c r="Q79" s="100"/>
      <c r="R79" s="100"/>
      <c r="S79" s="100"/>
      <c r="T79" s="100"/>
      <c r="U79" s="100"/>
      <c r="V79" s="100"/>
      <c r="W79" s="100"/>
      <c r="X79" s="100"/>
      <c r="Y79" s="100"/>
      <c r="Z79" s="100"/>
      <c r="AA79" s="100"/>
      <c r="AB79" s="100"/>
      <c r="AC79" s="97"/>
      <c r="AD79" s="97"/>
      <c r="AE79" s="97"/>
      <c r="AF79" s="97"/>
      <c r="AG79" s="97"/>
      <c r="AH79" s="97"/>
      <c r="AI79" s="97"/>
      <c r="AJ79" s="97"/>
      <c r="AK79" s="97"/>
      <c r="AL79" s="97"/>
      <c r="AM79" s="97"/>
      <c r="AN79" s="97"/>
      <c r="AO79" s="97"/>
      <c r="AP79" s="97"/>
      <c r="AQ79" s="97"/>
      <c r="AR79" s="97"/>
      <c r="AS79" s="97"/>
      <c r="AT79" s="97"/>
      <c r="AU79" s="97"/>
      <c r="AV79" s="97"/>
      <c r="AW79" s="97"/>
      <c r="AX79" s="97"/>
      <c r="AY79" s="97"/>
    </row>
    <row r="80" spans="1:51">
      <c r="A80" s="97"/>
      <c r="B80" s="97"/>
      <c r="C80" s="97"/>
      <c r="D80" s="97"/>
      <c r="E80" s="97"/>
      <c r="F80" s="97"/>
      <c r="G80" s="97"/>
      <c r="H80" s="100"/>
      <c r="I80" s="100"/>
      <c r="J80" s="100"/>
      <c r="K80" s="100"/>
      <c r="L80" s="100"/>
      <c r="M80" s="100"/>
      <c r="N80" s="100"/>
      <c r="O80" s="99"/>
      <c r="P80" s="100"/>
      <c r="Q80" s="100"/>
      <c r="R80" s="100"/>
      <c r="S80" s="100"/>
      <c r="T80" s="100"/>
      <c r="U80" s="100"/>
      <c r="V80" s="100"/>
      <c r="W80" s="100"/>
      <c r="X80" s="100"/>
      <c r="Y80" s="100"/>
      <c r="Z80" s="100"/>
      <c r="AA80" s="100"/>
      <c r="AB80" s="100"/>
      <c r="AC80" s="97"/>
      <c r="AD80" s="97"/>
      <c r="AE80" s="97"/>
      <c r="AF80" s="97"/>
      <c r="AG80" s="97"/>
      <c r="AH80" s="97"/>
      <c r="AI80" s="97"/>
      <c r="AJ80" s="97"/>
      <c r="AK80" s="97"/>
      <c r="AL80" s="97"/>
      <c r="AM80" s="97"/>
      <c r="AN80" s="97"/>
      <c r="AO80" s="97"/>
      <c r="AP80" s="97"/>
      <c r="AQ80" s="97"/>
      <c r="AR80" s="97"/>
      <c r="AS80" s="97"/>
      <c r="AT80" s="97"/>
      <c r="AU80" s="97"/>
      <c r="AV80" s="97"/>
      <c r="AW80" s="97"/>
      <c r="AX80" s="97"/>
      <c r="AY80" s="97"/>
    </row>
    <row r="81" spans="1:61">
      <c r="A81" s="97"/>
      <c r="B81" s="97"/>
      <c r="C81" s="97"/>
      <c r="D81" s="97"/>
      <c r="E81" s="97"/>
      <c r="F81" s="97"/>
      <c r="G81" s="97"/>
      <c r="H81" s="100"/>
      <c r="I81" s="100"/>
      <c r="J81" s="100"/>
      <c r="K81" s="100"/>
      <c r="L81" s="100"/>
      <c r="M81" s="100"/>
      <c r="N81" s="100"/>
      <c r="O81" s="99"/>
      <c r="P81" s="100"/>
      <c r="Q81" s="100"/>
      <c r="R81" s="100"/>
      <c r="S81" s="100"/>
      <c r="T81" s="100"/>
      <c r="U81" s="100"/>
      <c r="V81" s="100"/>
      <c r="W81" s="100"/>
      <c r="X81" s="100"/>
      <c r="Y81" s="100"/>
      <c r="Z81" s="100"/>
      <c r="AA81" s="100"/>
      <c r="AB81" s="100"/>
      <c r="AC81" s="97"/>
      <c r="AD81" s="97"/>
      <c r="AE81" s="97"/>
      <c r="AF81" s="97"/>
      <c r="AG81" s="97"/>
      <c r="AH81" s="97"/>
      <c r="AI81" s="97"/>
      <c r="AJ81" s="97"/>
      <c r="AK81" s="97"/>
      <c r="AL81" s="97"/>
      <c r="AM81" s="97"/>
      <c r="AN81" s="97"/>
      <c r="AO81" s="97"/>
      <c r="AP81" s="97"/>
      <c r="AQ81" s="97"/>
      <c r="AR81" s="97"/>
      <c r="AS81" s="97"/>
      <c r="AT81" s="97"/>
      <c r="AU81" s="97"/>
      <c r="AV81" s="97"/>
      <c r="AW81" s="97"/>
      <c r="AX81" s="97"/>
      <c r="AY81" s="97"/>
    </row>
    <row r="82" spans="1:61">
      <c r="A82" s="97"/>
      <c r="B82" s="97"/>
      <c r="C82" s="97"/>
      <c r="D82" s="97"/>
      <c r="E82" s="97"/>
      <c r="F82" s="97"/>
      <c r="G82" s="97"/>
      <c r="H82" s="100"/>
      <c r="I82" s="100"/>
      <c r="J82" s="100"/>
      <c r="K82" s="100"/>
      <c r="L82" s="100"/>
      <c r="M82" s="100"/>
      <c r="N82" s="100"/>
      <c r="O82" s="99"/>
      <c r="P82" s="100"/>
      <c r="Q82" s="100"/>
      <c r="R82" s="100"/>
      <c r="S82" s="100"/>
      <c r="T82" s="100"/>
      <c r="U82" s="100"/>
      <c r="V82" s="100"/>
      <c r="W82" s="100"/>
      <c r="X82" s="100"/>
      <c r="Y82" s="100"/>
      <c r="Z82" s="100"/>
      <c r="AA82" s="100"/>
      <c r="AB82" s="100"/>
      <c r="AC82" s="97"/>
      <c r="AD82" s="97"/>
      <c r="AE82" s="97"/>
      <c r="AF82" s="97"/>
      <c r="AG82" s="97"/>
      <c r="AH82" s="97"/>
      <c r="AI82" s="97"/>
      <c r="AJ82" s="97"/>
      <c r="AK82" s="97"/>
      <c r="AL82" s="97"/>
      <c r="AM82" s="97"/>
      <c r="AN82" s="97"/>
      <c r="AO82" s="97"/>
      <c r="AP82" s="97"/>
      <c r="AQ82" s="97"/>
      <c r="AR82" s="97"/>
      <c r="AS82" s="97"/>
      <c r="AT82" s="97"/>
      <c r="AU82" s="97"/>
      <c r="AV82" s="97"/>
      <c r="AW82" s="97"/>
      <c r="AX82" s="97"/>
      <c r="AY82" s="97"/>
    </row>
    <row r="83" spans="1:61">
      <c r="A83" s="97"/>
      <c r="B83" s="97"/>
      <c r="C83" s="97"/>
      <c r="D83" s="97"/>
      <c r="E83" s="97"/>
      <c r="F83" s="97"/>
      <c r="G83" s="97"/>
      <c r="H83" s="100"/>
      <c r="I83" s="100"/>
      <c r="J83" s="100"/>
      <c r="K83" s="100"/>
      <c r="L83" s="100"/>
      <c r="M83" s="100"/>
      <c r="N83" s="100"/>
      <c r="O83" s="99"/>
      <c r="P83" s="100"/>
      <c r="Q83" s="100"/>
      <c r="R83" s="100"/>
      <c r="S83" s="100"/>
      <c r="T83" s="100"/>
      <c r="U83" s="100"/>
      <c r="V83" s="100"/>
      <c r="W83" s="100"/>
      <c r="X83" s="100"/>
      <c r="Y83" s="100"/>
      <c r="Z83" s="100"/>
      <c r="AA83" s="100"/>
      <c r="AB83" s="100"/>
      <c r="AC83" s="97"/>
      <c r="AD83" s="97"/>
      <c r="AE83" s="97"/>
      <c r="AF83" s="97"/>
      <c r="AG83" s="97"/>
      <c r="AH83" s="97"/>
      <c r="AI83" s="97"/>
      <c r="AJ83" s="97"/>
      <c r="AK83" s="97"/>
      <c r="AL83" s="97"/>
      <c r="AM83" s="97"/>
      <c r="AN83" s="97"/>
      <c r="AO83" s="97"/>
      <c r="AP83" s="97"/>
      <c r="AQ83" s="97"/>
      <c r="AR83" s="97"/>
      <c r="AS83" s="97"/>
      <c r="AT83" s="97"/>
      <c r="AU83" s="97"/>
      <c r="AV83" s="97"/>
      <c r="AW83" s="97"/>
      <c r="AX83" s="97"/>
      <c r="AY83" s="97"/>
    </row>
    <row r="84" spans="1:61">
      <c r="A84" s="100"/>
      <c r="B84" s="100"/>
      <c r="C84" s="100"/>
      <c r="D84" s="100"/>
      <c r="E84" s="100"/>
      <c r="F84" s="100"/>
      <c r="G84" s="97"/>
      <c r="H84" s="97"/>
      <c r="I84" s="97"/>
      <c r="J84" s="97"/>
      <c r="K84" s="97"/>
      <c r="L84" s="97"/>
      <c r="M84" s="97"/>
      <c r="N84" s="97"/>
      <c r="O84" s="97"/>
      <c r="P84" s="97"/>
      <c r="Q84" s="97"/>
      <c r="R84" s="100"/>
      <c r="S84" s="100"/>
      <c r="T84" s="100"/>
      <c r="U84" s="100"/>
      <c r="V84" s="100"/>
      <c r="W84" s="100"/>
      <c r="X84" s="100"/>
      <c r="Y84" s="99"/>
      <c r="Z84" s="100"/>
      <c r="AA84" s="100"/>
      <c r="AB84" s="100"/>
      <c r="AC84" s="100"/>
      <c r="AD84" s="100"/>
      <c r="AE84" s="100"/>
      <c r="AF84" s="100"/>
      <c r="AG84" s="100"/>
      <c r="AH84" s="100"/>
      <c r="AI84" s="100"/>
      <c r="AJ84" s="100"/>
      <c r="AK84" s="100"/>
      <c r="AL84" s="100"/>
      <c r="AM84" s="97"/>
      <c r="AN84" s="97"/>
      <c r="AO84" s="97"/>
      <c r="AP84" s="97"/>
      <c r="AQ84" s="97"/>
      <c r="AR84" s="97"/>
      <c r="AS84" s="97"/>
      <c r="AT84" s="97"/>
      <c r="AU84" s="97"/>
      <c r="AV84" s="97"/>
      <c r="AW84" s="97"/>
      <c r="AX84" s="97"/>
      <c r="AY84" s="97"/>
      <c r="AZ84" s="97"/>
      <c r="BA84" s="97"/>
      <c r="BB84" s="97"/>
      <c r="BC84" s="97"/>
      <c r="BD84" s="97"/>
      <c r="BE84" s="97"/>
      <c r="BF84" s="97"/>
      <c r="BG84" s="97"/>
      <c r="BH84" s="97"/>
      <c r="BI84" s="97"/>
    </row>
    <row r="85" spans="1:61">
      <c r="A85" s="100"/>
      <c r="B85" s="100"/>
      <c r="C85" s="100"/>
      <c r="D85" s="100"/>
      <c r="E85" s="100"/>
      <c r="F85" s="100"/>
      <c r="G85" s="97"/>
      <c r="H85" s="97"/>
      <c r="I85" s="97"/>
      <c r="J85" s="97"/>
      <c r="K85" s="97"/>
      <c r="L85" s="97"/>
      <c r="M85" s="97"/>
      <c r="N85" s="97"/>
      <c r="O85" s="97"/>
      <c r="P85" s="97"/>
      <c r="Q85" s="97"/>
      <c r="R85" s="100"/>
      <c r="S85" s="100"/>
      <c r="T85" s="100"/>
      <c r="U85" s="100"/>
      <c r="V85" s="100"/>
      <c r="W85" s="100"/>
      <c r="X85" s="100"/>
      <c r="Y85" s="99"/>
      <c r="Z85" s="100"/>
      <c r="AA85" s="100"/>
      <c r="AB85" s="100"/>
      <c r="AC85" s="100"/>
      <c r="AD85" s="100"/>
      <c r="AE85" s="100"/>
      <c r="AF85" s="100"/>
      <c r="AG85" s="100"/>
      <c r="AH85" s="100"/>
      <c r="AI85" s="100"/>
      <c r="AJ85" s="100"/>
      <c r="AK85" s="100"/>
      <c r="AL85" s="100"/>
      <c r="AM85" s="97"/>
      <c r="AN85" s="97"/>
      <c r="AO85" s="97"/>
      <c r="AP85" s="97"/>
      <c r="AQ85" s="97"/>
      <c r="AR85" s="97"/>
      <c r="AS85" s="97"/>
      <c r="AT85" s="97"/>
      <c r="AU85" s="97"/>
      <c r="AV85" s="97"/>
      <c r="AW85" s="97"/>
      <c r="AX85" s="97"/>
      <c r="AY85" s="97"/>
      <c r="AZ85" s="97"/>
      <c r="BA85" s="97"/>
      <c r="BB85" s="97"/>
      <c r="BC85" s="97"/>
      <c r="BD85" s="97"/>
      <c r="BE85" s="97"/>
      <c r="BF85" s="97"/>
      <c r="BG85" s="97"/>
      <c r="BH85" s="97"/>
      <c r="BI85" s="97"/>
    </row>
    <row r="86" spans="1:61">
      <c r="A86" s="100"/>
      <c r="B86" s="100"/>
      <c r="C86" s="100"/>
      <c r="D86" s="100"/>
      <c r="E86" s="100"/>
      <c r="F86" s="100"/>
      <c r="G86" s="97"/>
      <c r="H86" s="97"/>
      <c r="I86" s="97"/>
      <c r="J86" s="97"/>
      <c r="K86" s="97"/>
      <c r="L86" s="97"/>
      <c r="M86" s="97"/>
      <c r="N86" s="97"/>
      <c r="O86" s="97"/>
      <c r="P86" s="97"/>
      <c r="Q86" s="97"/>
      <c r="R86" s="100"/>
      <c r="S86" s="100"/>
      <c r="T86" s="100"/>
      <c r="U86" s="100"/>
      <c r="V86" s="100"/>
      <c r="W86" s="100"/>
      <c r="X86" s="100"/>
      <c r="Y86" s="99"/>
      <c r="Z86" s="100"/>
      <c r="AA86" s="100"/>
      <c r="AB86" s="100"/>
      <c r="AC86" s="100"/>
      <c r="AD86" s="100"/>
      <c r="AE86" s="100"/>
      <c r="AF86" s="100"/>
      <c r="AG86" s="100"/>
      <c r="AH86" s="100"/>
      <c r="AI86" s="100"/>
      <c r="AJ86" s="100"/>
      <c r="AK86" s="100"/>
      <c r="AL86" s="100"/>
      <c r="AM86" s="97"/>
      <c r="AN86" s="97"/>
      <c r="AO86" s="97"/>
      <c r="AP86" s="97"/>
      <c r="AQ86" s="97"/>
      <c r="AR86" s="97"/>
      <c r="AS86" s="97"/>
      <c r="AT86" s="97"/>
      <c r="AU86" s="97"/>
      <c r="AV86" s="97"/>
      <c r="AW86" s="97"/>
      <c r="AX86" s="97"/>
      <c r="AY86" s="97"/>
      <c r="AZ86" s="97"/>
      <c r="BA86" s="97"/>
      <c r="BB86" s="97"/>
      <c r="BC86" s="97"/>
      <c r="BD86" s="97"/>
      <c r="BE86" s="97"/>
      <c r="BF86" s="97"/>
      <c r="BG86" s="97"/>
      <c r="BH86" s="97"/>
      <c r="BI86" s="97"/>
    </row>
    <row r="87" spans="1:61">
      <c r="A87" s="100"/>
      <c r="B87" s="100"/>
      <c r="C87" s="100"/>
      <c r="D87" s="100"/>
      <c r="E87" s="100"/>
      <c r="F87" s="100"/>
      <c r="G87" s="97"/>
      <c r="H87" s="97"/>
      <c r="I87" s="97"/>
      <c r="J87" s="97"/>
      <c r="K87" s="97"/>
      <c r="L87" s="97"/>
      <c r="M87" s="97"/>
      <c r="N87" s="97"/>
      <c r="O87" s="97"/>
      <c r="P87" s="97"/>
      <c r="Q87" s="97"/>
      <c r="R87" s="100"/>
      <c r="S87" s="100"/>
      <c r="T87" s="100"/>
      <c r="U87" s="100"/>
      <c r="V87" s="100"/>
      <c r="W87" s="100"/>
      <c r="X87" s="100"/>
      <c r="Y87" s="99"/>
      <c r="Z87" s="100"/>
      <c r="AA87" s="100"/>
      <c r="AB87" s="100"/>
      <c r="AC87" s="100"/>
      <c r="AD87" s="100"/>
      <c r="AE87" s="100"/>
      <c r="AF87" s="100"/>
      <c r="AG87" s="100"/>
      <c r="AH87" s="100"/>
      <c r="AI87" s="100"/>
      <c r="AJ87" s="100"/>
      <c r="AK87" s="100"/>
      <c r="AL87" s="100"/>
      <c r="AM87" s="97"/>
      <c r="AN87" s="97"/>
      <c r="AO87" s="97"/>
      <c r="AP87" s="97"/>
      <c r="AQ87" s="97"/>
      <c r="AR87" s="97"/>
      <c r="AS87" s="97"/>
      <c r="AT87" s="97"/>
      <c r="AU87" s="97"/>
      <c r="AV87" s="97"/>
      <c r="AW87" s="97"/>
      <c r="AX87" s="97"/>
      <c r="AY87" s="97"/>
      <c r="AZ87" s="97"/>
      <c r="BA87" s="97"/>
      <c r="BB87" s="97"/>
      <c r="BC87" s="97"/>
      <c r="BD87" s="97"/>
      <c r="BE87" s="97"/>
      <c r="BF87" s="97"/>
      <c r="BG87" s="97"/>
      <c r="BH87" s="97"/>
      <c r="BI87" s="97"/>
    </row>
    <row r="88" spans="1:61">
      <c r="A88" s="100"/>
      <c r="B88" s="100"/>
      <c r="C88" s="100"/>
      <c r="D88" s="100"/>
      <c r="E88" s="100"/>
      <c r="F88" s="100"/>
      <c r="G88" s="97"/>
      <c r="H88" s="97"/>
      <c r="I88" s="97"/>
      <c r="J88" s="97"/>
      <c r="K88" s="97"/>
      <c r="L88" s="97"/>
      <c r="M88" s="97"/>
      <c r="N88" s="97"/>
      <c r="O88" s="97"/>
      <c r="P88" s="97"/>
      <c r="Q88" s="97"/>
      <c r="R88" s="100"/>
      <c r="S88" s="100"/>
      <c r="T88" s="100"/>
      <c r="U88" s="100"/>
      <c r="V88" s="100"/>
      <c r="W88" s="100"/>
      <c r="X88" s="100"/>
      <c r="Y88" s="99"/>
      <c r="Z88" s="100"/>
      <c r="AA88" s="100"/>
      <c r="AB88" s="100"/>
      <c r="AC88" s="100"/>
      <c r="AD88" s="100"/>
      <c r="AE88" s="100"/>
      <c r="AF88" s="100"/>
      <c r="AG88" s="100"/>
      <c r="AH88" s="100"/>
      <c r="AI88" s="100"/>
      <c r="AJ88" s="100"/>
      <c r="AK88" s="100"/>
      <c r="AL88" s="100"/>
      <c r="AM88" s="97"/>
      <c r="AN88" s="97"/>
      <c r="AO88" s="97"/>
      <c r="AP88" s="97"/>
      <c r="AQ88" s="97"/>
      <c r="AR88" s="97"/>
      <c r="AS88" s="97"/>
      <c r="AT88" s="97"/>
      <c r="AU88" s="97"/>
      <c r="AV88" s="97"/>
      <c r="AW88" s="97"/>
      <c r="AX88" s="97"/>
      <c r="AY88" s="97"/>
      <c r="AZ88" s="97"/>
      <c r="BA88" s="97"/>
      <c r="BB88" s="97"/>
      <c r="BC88" s="97"/>
      <c r="BD88" s="97"/>
      <c r="BE88" s="97"/>
      <c r="BF88" s="97"/>
      <c r="BG88" s="97"/>
      <c r="BH88" s="97"/>
      <c r="BI88" s="97"/>
    </row>
    <row r="89" spans="1:61">
      <c r="A89" s="100"/>
      <c r="B89" s="100"/>
      <c r="C89" s="100"/>
      <c r="D89" s="100"/>
      <c r="E89" s="100"/>
      <c r="F89" s="100"/>
      <c r="G89" s="97"/>
      <c r="H89" s="97"/>
      <c r="I89" s="97"/>
      <c r="J89" s="97"/>
      <c r="K89" s="97"/>
      <c r="L89" s="97"/>
      <c r="M89" s="97"/>
      <c r="N89" s="97"/>
      <c r="O89" s="97"/>
      <c r="P89" s="97"/>
      <c r="Q89" s="97"/>
      <c r="R89" s="100"/>
      <c r="S89" s="100"/>
      <c r="T89" s="100"/>
      <c r="U89" s="100"/>
      <c r="V89" s="100"/>
      <c r="W89" s="100"/>
      <c r="X89" s="100"/>
      <c r="Y89" s="99"/>
      <c r="Z89" s="100"/>
      <c r="AA89" s="100"/>
      <c r="AB89" s="100"/>
      <c r="AC89" s="100"/>
      <c r="AD89" s="100"/>
      <c r="AE89" s="100"/>
      <c r="AF89" s="100"/>
      <c r="AG89" s="100"/>
      <c r="AH89" s="100"/>
      <c r="AI89" s="100"/>
      <c r="AJ89" s="100"/>
      <c r="AK89" s="100"/>
      <c r="AL89" s="100"/>
      <c r="AM89" s="97"/>
      <c r="AN89" s="97"/>
      <c r="AO89" s="97"/>
      <c r="AP89" s="97"/>
      <c r="AQ89" s="97"/>
      <c r="AR89" s="97"/>
      <c r="AS89" s="97"/>
      <c r="AT89" s="97"/>
      <c r="AU89" s="97"/>
      <c r="AV89" s="97"/>
      <c r="AW89" s="97"/>
      <c r="AX89" s="97"/>
      <c r="AY89" s="97"/>
      <c r="AZ89" s="97"/>
      <c r="BA89" s="97"/>
      <c r="BB89" s="97"/>
      <c r="BC89" s="97"/>
      <c r="BD89" s="97"/>
      <c r="BE89" s="97"/>
      <c r="BF89" s="97"/>
      <c r="BG89" s="97"/>
      <c r="BH89" s="97"/>
      <c r="BI89" s="97"/>
    </row>
    <row r="90" spans="1:61">
      <c r="A90" s="100"/>
      <c r="B90" s="100"/>
      <c r="C90" s="100"/>
      <c r="D90" s="100"/>
      <c r="E90" s="100"/>
      <c r="F90" s="100"/>
      <c r="G90" s="97"/>
      <c r="H90" s="97"/>
      <c r="I90" s="97"/>
      <c r="J90" s="97"/>
      <c r="K90" s="97"/>
      <c r="L90" s="97"/>
      <c r="M90" s="97"/>
      <c r="N90" s="97"/>
      <c r="O90" s="97"/>
      <c r="P90" s="97"/>
      <c r="Q90" s="97"/>
      <c r="R90" s="100"/>
      <c r="S90" s="100"/>
      <c r="T90" s="100"/>
      <c r="U90" s="100"/>
      <c r="V90" s="100"/>
      <c r="W90" s="100"/>
      <c r="X90" s="100"/>
      <c r="Y90" s="99"/>
      <c r="Z90" s="100"/>
      <c r="AA90" s="100"/>
      <c r="AB90" s="100"/>
      <c r="AC90" s="100"/>
      <c r="AD90" s="100"/>
      <c r="AE90" s="100"/>
      <c r="AF90" s="100"/>
      <c r="AG90" s="100"/>
      <c r="AH90" s="100"/>
      <c r="AI90" s="100"/>
      <c r="AJ90" s="100"/>
      <c r="AK90" s="100"/>
      <c r="AL90" s="100"/>
      <c r="AM90" s="97"/>
      <c r="AN90" s="97"/>
      <c r="AO90" s="97"/>
      <c r="AP90" s="97"/>
      <c r="AQ90" s="97"/>
      <c r="AR90" s="97"/>
      <c r="AS90" s="97"/>
      <c r="AT90" s="97"/>
      <c r="AU90" s="97"/>
      <c r="AV90" s="97"/>
      <c r="AW90" s="97"/>
      <c r="AX90" s="97"/>
      <c r="AY90" s="97"/>
      <c r="AZ90" s="97"/>
      <c r="BA90" s="97"/>
      <c r="BB90" s="97"/>
      <c r="BC90" s="97"/>
      <c r="BD90" s="97"/>
      <c r="BE90" s="97"/>
      <c r="BF90" s="97"/>
      <c r="BG90" s="97"/>
      <c r="BH90" s="97"/>
      <c r="BI90" s="97"/>
    </row>
    <row r="91" spans="1:61">
      <c r="A91" s="100"/>
      <c r="B91" s="100"/>
      <c r="C91" s="100"/>
      <c r="D91" s="100"/>
      <c r="E91" s="100"/>
      <c r="F91" s="100"/>
      <c r="G91" s="97"/>
      <c r="H91" s="97"/>
      <c r="I91" s="97"/>
      <c r="J91" s="97"/>
      <c r="K91" s="97"/>
      <c r="L91" s="97"/>
      <c r="M91" s="97"/>
      <c r="N91" s="97"/>
      <c r="O91" s="97"/>
      <c r="P91" s="97"/>
      <c r="Q91" s="97"/>
      <c r="R91" s="100"/>
      <c r="S91" s="100"/>
      <c r="T91" s="100"/>
      <c r="U91" s="100"/>
      <c r="V91" s="100"/>
      <c r="W91" s="100"/>
      <c r="X91" s="100"/>
      <c r="Y91" s="99"/>
      <c r="Z91" s="100"/>
      <c r="AA91" s="100"/>
      <c r="AB91" s="100"/>
      <c r="AC91" s="100"/>
      <c r="AD91" s="100"/>
      <c r="AE91" s="100"/>
      <c r="AF91" s="100"/>
      <c r="AG91" s="100"/>
      <c r="AH91" s="100"/>
      <c r="AI91" s="100"/>
      <c r="AJ91" s="100"/>
      <c r="AK91" s="100"/>
      <c r="AL91" s="100"/>
      <c r="AM91" s="97"/>
      <c r="AN91" s="97"/>
      <c r="AO91" s="97"/>
      <c r="AP91" s="97"/>
      <c r="AQ91" s="97"/>
      <c r="AR91" s="97"/>
      <c r="AS91" s="97"/>
      <c r="AT91" s="97"/>
      <c r="AU91" s="97"/>
      <c r="AV91" s="97"/>
      <c r="AW91" s="97"/>
      <c r="AX91" s="97"/>
      <c r="AY91" s="97"/>
      <c r="AZ91" s="97"/>
      <c r="BA91" s="97"/>
      <c r="BB91" s="97"/>
      <c r="BC91" s="97"/>
      <c r="BD91" s="97"/>
      <c r="BE91" s="97"/>
      <c r="BF91" s="97"/>
      <c r="BG91" s="97"/>
      <c r="BH91" s="97"/>
      <c r="BI91" s="97"/>
    </row>
    <row r="92" spans="1:61">
      <c r="A92" s="100"/>
      <c r="B92" s="100"/>
      <c r="C92" s="100"/>
      <c r="D92" s="100"/>
      <c r="E92" s="100"/>
      <c r="F92" s="100"/>
      <c r="G92" s="97"/>
      <c r="H92" s="97"/>
      <c r="I92" s="97"/>
      <c r="J92" s="97"/>
      <c r="K92" s="97"/>
      <c r="L92" s="97"/>
      <c r="M92" s="97"/>
      <c r="N92" s="97"/>
      <c r="O92" s="97"/>
      <c r="P92" s="97"/>
      <c r="Q92" s="97"/>
      <c r="R92" s="100"/>
      <c r="S92" s="100"/>
      <c r="T92" s="100"/>
      <c r="U92" s="100"/>
      <c r="V92" s="100"/>
      <c r="W92" s="100"/>
      <c r="X92" s="100"/>
      <c r="Y92" s="99"/>
      <c r="Z92" s="100"/>
      <c r="AA92" s="100"/>
      <c r="AB92" s="100"/>
      <c r="AC92" s="100"/>
      <c r="AD92" s="100"/>
      <c r="AE92" s="100"/>
      <c r="AF92" s="100"/>
      <c r="AG92" s="100"/>
      <c r="AH92" s="100"/>
      <c r="AI92" s="100"/>
      <c r="AJ92" s="100"/>
      <c r="AK92" s="100"/>
      <c r="AL92" s="100"/>
      <c r="AM92" s="97"/>
      <c r="AN92" s="97"/>
      <c r="AO92" s="97"/>
      <c r="AP92" s="97"/>
      <c r="AQ92" s="97"/>
      <c r="AR92" s="97"/>
      <c r="AS92" s="97"/>
      <c r="AT92" s="97"/>
      <c r="AU92" s="97"/>
      <c r="AV92" s="97"/>
      <c r="AW92" s="97"/>
      <c r="AX92" s="97"/>
      <c r="AY92" s="97"/>
      <c r="AZ92" s="97"/>
      <c r="BA92" s="97"/>
      <c r="BB92" s="97"/>
      <c r="BC92" s="97"/>
      <c r="BD92" s="97"/>
      <c r="BE92" s="97"/>
      <c r="BF92" s="97"/>
      <c r="BG92" s="97"/>
      <c r="BH92" s="97"/>
      <c r="BI92" s="97"/>
    </row>
    <row r="93" spans="1:61">
      <c r="A93" s="100"/>
      <c r="B93" s="100"/>
      <c r="C93" s="100"/>
      <c r="D93" s="100"/>
      <c r="E93" s="100"/>
      <c r="F93" s="100"/>
      <c r="G93" s="97"/>
      <c r="H93" s="97"/>
      <c r="I93" s="97"/>
      <c r="J93" s="97"/>
      <c r="K93" s="97"/>
      <c r="L93" s="97"/>
      <c r="M93" s="97"/>
      <c r="N93" s="97"/>
      <c r="O93" s="97"/>
      <c r="P93" s="97"/>
      <c r="Q93" s="97"/>
      <c r="R93" s="100"/>
      <c r="S93" s="100"/>
      <c r="T93" s="100"/>
      <c r="U93" s="100"/>
      <c r="V93" s="100"/>
      <c r="W93" s="100"/>
      <c r="X93" s="100"/>
      <c r="Y93" s="99"/>
      <c r="Z93" s="100"/>
      <c r="AA93" s="100"/>
      <c r="AB93" s="100"/>
      <c r="AC93" s="100"/>
      <c r="AD93" s="100"/>
      <c r="AE93" s="100"/>
      <c r="AF93" s="100"/>
      <c r="AG93" s="100"/>
      <c r="AH93" s="100"/>
      <c r="AI93" s="100"/>
      <c r="AJ93" s="100"/>
      <c r="AK93" s="100"/>
      <c r="AL93" s="100"/>
      <c r="AM93" s="97"/>
      <c r="AN93" s="97"/>
      <c r="AO93" s="97"/>
      <c r="AP93" s="97"/>
      <c r="AQ93" s="97"/>
      <c r="AR93" s="97"/>
      <c r="AS93" s="97"/>
      <c r="AT93" s="97"/>
      <c r="AU93" s="97"/>
      <c r="AV93" s="97"/>
      <c r="AW93" s="97"/>
      <c r="AX93" s="97"/>
      <c r="AY93" s="97"/>
      <c r="AZ93" s="97"/>
      <c r="BA93" s="97"/>
      <c r="BB93" s="97"/>
      <c r="BC93" s="97"/>
      <c r="BD93" s="97"/>
      <c r="BE93" s="97"/>
      <c r="BF93" s="97"/>
      <c r="BG93" s="97"/>
      <c r="BH93" s="97"/>
      <c r="BI93" s="97"/>
    </row>
    <row r="94" spans="1:61">
      <c r="A94" s="100"/>
      <c r="B94" s="100"/>
      <c r="C94" s="100"/>
      <c r="D94" s="100"/>
      <c r="E94" s="100"/>
      <c r="F94" s="100"/>
      <c r="G94" s="97"/>
      <c r="H94" s="97"/>
      <c r="I94" s="97"/>
      <c r="J94" s="97"/>
      <c r="K94" s="97"/>
      <c r="L94" s="97"/>
      <c r="M94" s="97"/>
      <c r="N94" s="97"/>
      <c r="O94" s="97"/>
      <c r="P94" s="97"/>
      <c r="Q94" s="97"/>
      <c r="R94" s="100"/>
      <c r="S94" s="100"/>
      <c r="T94" s="100"/>
      <c r="U94" s="100"/>
      <c r="V94" s="100"/>
      <c r="W94" s="100"/>
      <c r="X94" s="100"/>
      <c r="Y94" s="99"/>
      <c r="Z94" s="100"/>
      <c r="AA94" s="100"/>
      <c r="AB94" s="100"/>
      <c r="AC94" s="100"/>
      <c r="AD94" s="100"/>
      <c r="AE94" s="100"/>
      <c r="AF94" s="100"/>
      <c r="AG94" s="100"/>
      <c r="AH94" s="100"/>
      <c r="AI94" s="100"/>
      <c r="AJ94" s="100"/>
      <c r="AK94" s="100"/>
      <c r="AL94" s="100"/>
      <c r="AM94" s="97"/>
      <c r="AN94" s="97"/>
      <c r="AO94" s="97"/>
      <c r="AP94" s="97"/>
      <c r="AQ94" s="97"/>
      <c r="AR94" s="97"/>
      <c r="AS94" s="97"/>
      <c r="AT94" s="97"/>
      <c r="AU94" s="97"/>
      <c r="AV94" s="97"/>
      <c r="AW94" s="97"/>
      <c r="AX94" s="97"/>
      <c r="AY94" s="97"/>
      <c r="AZ94" s="97"/>
      <c r="BA94" s="97"/>
      <c r="BB94" s="97"/>
      <c r="BC94" s="97"/>
      <c r="BD94" s="97"/>
      <c r="BE94" s="97"/>
      <c r="BF94" s="97"/>
      <c r="BG94" s="97"/>
      <c r="BH94" s="97"/>
      <c r="BI94" s="97"/>
    </row>
    <row r="95" spans="1:61">
      <c r="A95" s="100"/>
      <c r="B95" s="100"/>
      <c r="C95" s="100"/>
      <c r="D95" s="100"/>
      <c r="E95" s="100"/>
      <c r="F95" s="100"/>
      <c r="G95" s="97"/>
      <c r="H95" s="97"/>
      <c r="I95" s="97"/>
      <c r="J95" s="97"/>
      <c r="K95" s="97"/>
      <c r="L95" s="97"/>
      <c r="M95" s="97"/>
      <c r="N95" s="97"/>
      <c r="O95" s="97"/>
      <c r="P95" s="97"/>
      <c r="Q95" s="97"/>
      <c r="R95" s="100"/>
      <c r="S95" s="100"/>
      <c r="T95" s="100"/>
      <c r="U95" s="100"/>
      <c r="V95" s="100"/>
      <c r="W95" s="100"/>
      <c r="X95" s="100"/>
      <c r="Y95" s="99"/>
      <c r="Z95" s="100"/>
      <c r="AA95" s="100"/>
      <c r="AB95" s="100"/>
      <c r="AC95" s="100"/>
      <c r="AD95" s="100"/>
      <c r="AE95" s="100"/>
      <c r="AF95" s="100"/>
      <c r="AG95" s="100"/>
      <c r="AH95" s="100"/>
      <c r="AI95" s="100"/>
      <c r="AJ95" s="100"/>
      <c r="AK95" s="100"/>
      <c r="AL95" s="100"/>
      <c r="AM95" s="97"/>
      <c r="AN95" s="97"/>
      <c r="AO95" s="97"/>
      <c r="AP95" s="97"/>
      <c r="AQ95" s="97"/>
      <c r="AR95" s="97"/>
      <c r="AS95" s="97"/>
      <c r="AT95" s="97"/>
      <c r="AU95" s="97"/>
      <c r="AV95" s="97"/>
      <c r="AW95" s="97"/>
      <c r="AX95" s="97"/>
      <c r="AY95" s="97"/>
      <c r="AZ95" s="97"/>
      <c r="BA95" s="97"/>
      <c r="BB95" s="97"/>
      <c r="BC95" s="97"/>
      <c r="BD95" s="97"/>
      <c r="BE95" s="97"/>
      <c r="BF95" s="97"/>
      <c r="BG95" s="97"/>
      <c r="BH95" s="97"/>
      <c r="BI95" s="97"/>
    </row>
    <row r="96" spans="1:61">
      <c r="A96" s="100"/>
      <c r="B96" s="100"/>
      <c r="C96" s="100"/>
      <c r="D96" s="100"/>
      <c r="E96" s="100"/>
      <c r="F96" s="100"/>
      <c r="G96" s="97"/>
      <c r="H96" s="97"/>
      <c r="I96" s="97"/>
      <c r="J96" s="97"/>
      <c r="K96" s="97"/>
      <c r="L96" s="97"/>
      <c r="M96" s="97"/>
      <c r="N96" s="97"/>
      <c r="O96" s="97"/>
      <c r="P96" s="97"/>
      <c r="Q96" s="97"/>
      <c r="R96" s="100"/>
      <c r="S96" s="100"/>
      <c r="T96" s="100"/>
      <c r="U96" s="100"/>
      <c r="V96" s="100"/>
      <c r="W96" s="100"/>
      <c r="X96" s="100"/>
      <c r="Y96" s="99"/>
      <c r="Z96" s="100"/>
      <c r="AA96" s="100"/>
      <c r="AB96" s="100"/>
      <c r="AC96" s="100"/>
      <c r="AD96" s="100"/>
      <c r="AE96" s="100"/>
      <c r="AF96" s="100"/>
      <c r="AG96" s="100"/>
      <c r="AH96" s="100"/>
      <c r="AI96" s="100"/>
      <c r="AJ96" s="100"/>
      <c r="AK96" s="100"/>
      <c r="AL96" s="100"/>
      <c r="AM96" s="97"/>
      <c r="AN96" s="97"/>
      <c r="AO96" s="97"/>
      <c r="AP96" s="97"/>
      <c r="AQ96" s="97"/>
      <c r="AR96" s="97"/>
      <c r="AS96" s="97"/>
      <c r="AT96" s="97"/>
      <c r="AU96" s="97"/>
      <c r="AV96" s="97"/>
      <c r="AW96" s="97"/>
      <c r="AX96" s="97"/>
      <c r="AY96" s="97"/>
      <c r="AZ96" s="97"/>
      <c r="BA96" s="97"/>
      <c r="BB96" s="97"/>
      <c r="BC96" s="97"/>
      <c r="BD96" s="97"/>
      <c r="BE96" s="97"/>
      <c r="BF96" s="97"/>
      <c r="BG96" s="97"/>
      <c r="BH96" s="97"/>
      <c r="BI96" s="97"/>
    </row>
    <row r="97" spans="1:86">
      <c r="A97" s="100"/>
      <c r="B97" s="100"/>
      <c r="C97" s="100"/>
      <c r="D97" s="100"/>
      <c r="E97" s="100"/>
      <c r="F97" s="100"/>
      <c r="G97" s="97"/>
      <c r="H97" s="97"/>
      <c r="I97" s="97"/>
      <c r="J97" s="97"/>
      <c r="K97" s="97"/>
      <c r="L97" s="97"/>
      <c r="M97" s="97"/>
      <c r="N97" s="97"/>
      <c r="O97" s="97"/>
      <c r="P97" s="97"/>
      <c r="Q97" s="97"/>
      <c r="R97" s="100"/>
      <c r="S97" s="100"/>
      <c r="T97" s="100"/>
      <c r="U97" s="100"/>
      <c r="V97" s="100"/>
      <c r="W97" s="100"/>
      <c r="X97" s="100"/>
      <c r="Y97" s="99"/>
      <c r="Z97" s="100"/>
      <c r="AA97" s="100"/>
      <c r="AB97" s="100"/>
      <c r="AC97" s="100"/>
      <c r="AD97" s="100"/>
      <c r="AE97" s="100"/>
      <c r="AF97" s="100"/>
      <c r="AG97" s="100"/>
      <c r="AH97" s="100"/>
      <c r="AI97" s="100"/>
      <c r="AJ97" s="100"/>
      <c r="AK97" s="100"/>
      <c r="AL97" s="100"/>
      <c r="AM97" s="97"/>
      <c r="AN97" s="97"/>
      <c r="AO97" s="97"/>
      <c r="AP97" s="97"/>
      <c r="AQ97" s="97"/>
      <c r="AR97" s="97"/>
      <c r="AS97" s="97"/>
      <c r="AT97" s="97"/>
      <c r="AU97" s="97"/>
      <c r="AV97" s="97"/>
      <c r="AW97" s="97"/>
      <c r="AX97" s="97"/>
      <c r="AY97" s="97"/>
      <c r="AZ97" s="97"/>
      <c r="BA97" s="97"/>
      <c r="BB97" s="97"/>
      <c r="BC97" s="97"/>
      <c r="BD97" s="97"/>
      <c r="BE97" s="97"/>
      <c r="BF97" s="97"/>
      <c r="BG97" s="97"/>
      <c r="BH97" s="97"/>
      <c r="BI97" s="97"/>
    </row>
    <row r="98" spans="1:86">
      <c r="A98" s="100"/>
      <c r="B98" s="100"/>
      <c r="C98" s="100"/>
      <c r="D98" s="100"/>
      <c r="E98" s="100"/>
      <c r="F98" s="100"/>
      <c r="G98" s="97"/>
      <c r="H98" s="97"/>
      <c r="I98" s="97"/>
      <c r="J98" s="97"/>
      <c r="K98" s="97"/>
      <c r="L98" s="97"/>
      <c r="M98" s="97"/>
      <c r="N98" s="97"/>
      <c r="O98" s="97"/>
      <c r="P98" s="97"/>
      <c r="Q98" s="97"/>
      <c r="R98" s="100"/>
      <c r="S98" s="100"/>
      <c r="T98" s="100"/>
      <c r="U98" s="100"/>
      <c r="V98" s="100"/>
      <c r="W98" s="100"/>
      <c r="X98" s="100"/>
      <c r="Y98" s="99"/>
      <c r="Z98" s="100"/>
      <c r="AA98" s="100"/>
      <c r="AB98" s="100"/>
      <c r="AC98" s="100"/>
      <c r="AD98" s="100"/>
      <c r="AE98" s="100"/>
      <c r="AF98" s="100"/>
      <c r="AG98" s="100"/>
      <c r="AH98" s="100"/>
      <c r="AI98" s="100"/>
      <c r="AJ98" s="100"/>
      <c r="AK98" s="100"/>
      <c r="AL98" s="100"/>
      <c r="AM98" s="97"/>
      <c r="AN98" s="97"/>
      <c r="AO98" s="97"/>
      <c r="AP98" s="97"/>
      <c r="AQ98" s="97"/>
      <c r="AR98" s="97"/>
      <c r="AS98" s="97"/>
      <c r="AT98" s="97"/>
      <c r="AU98" s="97"/>
      <c r="AV98" s="97"/>
      <c r="AW98" s="97"/>
      <c r="AX98" s="97"/>
      <c r="AY98" s="97"/>
      <c r="AZ98" s="97"/>
      <c r="BA98" s="97"/>
      <c r="BB98" s="97"/>
      <c r="BC98" s="97"/>
      <c r="BD98" s="97"/>
      <c r="BE98" s="97"/>
      <c r="BF98" s="97"/>
      <c r="BG98" s="97"/>
      <c r="BH98" s="97"/>
      <c r="BI98" s="97"/>
    </row>
    <row r="99" spans="1:86">
      <c r="A99" s="100"/>
      <c r="B99" s="100"/>
      <c r="C99" s="100"/>
      <c r="D99" s="100"/>
      <c r="E99" s="100"/>
      <c r="F99" s="100"/>
      <c r="G99" s="97"/>
      <c r="H99" s="97"/>
      <c r="I99" s="97"/>
      <c r="J99" s="97"/>
      <c r="K99" s="97"/>
      <c r="L99" s="97"/>
      <c r="M99" s="97"/>
      <c r="N99" s="97"/>
      <c r="O99" s="97"/>
      <c r="P99" s="97"/>
      <c r="Q99" s="97"/>
      <c r="R99" s="100"/>
      <c r="S99" s="100"/>
      <c r="T99" s="100"/>
      <c r="U99" s="100"/>
      <c r="V99" s="100"/>
      <c r="W99" s="100"/>
      <c r="X99" s="100"/>
      <c r="Y99" s="99"/>
      <c r="Z99" s="100"/>
      <c r="AA99" s="100"/>
      <c r="AB99" s="100"/>
      <c r="AC99" s="100"/>
      <c r="AD99" s="100"/>
      <c r="AE99" s="100"/>
      <c r="AF99" s="100"/>
      <c r="AG99" s="100"/>
      <c r="AH99" s="100"/>
      <c r="AI99" s="100"/>
      <c r="AJ99" s="100"/>
      <c r="AK99" s="100"/>
      <c r="AL99" s="100"/>
      <c r="AM99" s="97"/>
      <c r="AN99" s="97"/>
      <c r="AO99" s="97"/>
      <c r="AP99" s="97"/>
      <c r="AQ99" s="97"/>
      <c r="AR99" s="97"/>
      <c r="AS99" s="97"/>
      <c r="AT99" s="97"/>
      <c r="AU99" s="97"/>
      <c r="AV99" s="97"/>
      <c r="AW99" s="97"/>
      <c r="AX99" s="97"/>
      <c r="AY99" s="97"/>
      <c r="AZ99" s="97"/>
      <c r="BA99" s="97"/>
      <c r="BB99" s="97"/>
      <c r="BC99" s="97"/>
      <c r="BD99" s="97"/>
      <c r="BE99" s="97"/>
      <c r="BF99" s="97"/>
      <c r="BG99" s="97"/>
      <c r="BH99" s="97"/>
      <c r="BI99" s="97"/>
    </row>
    <row r="100" spans="1:86">
      <c r="A100" s="100"/>
      <c r="B100" s="100"/>
      <c r="C100" s="100"/>
      <c r="D100" s="100"/>
      <c r="E100" s="100"/>
      <c r="F100" s="100"/>
      <c r="G100" s="97"/>
      <c r="H100" s="97"/>
      <c r="I100" s="97"/>
      <c r="J100" s="97"/>
      <c r="K100" s="97"/>
      <c r="L100" s="97"/>
      <c r="M100" s="97"/>
      <c r="N100" s="97"/>
      <c r="O100" s="97"/>
      <c r="P100" s="97"/>
      <c r="Q100" s="97"/>
      <c r="R100" s="100"/>
      <c r="S100" s="100"/>
      <c r="T100" s="100"/>
      <c r="U100" s="100"/>
      <c r="V100" s="100"/>
      <c r="W100" s="100"/>
      <c r="X100" s="100"/>
      <c r="Y100" s="99"/>
      <c r="Z100" s="100"/>
      <c r="AA100" s="100"/>
      <c r="AB100" s="100"/>
      <c r="AC100" s="100"/>
      <c r="AD100" s="100"/>
      <c r="AE100" s="100"/>
      <c r="AF100" s="100"/>
      <c r="AG100" s="100"/>
      <c r="AH100" s="100"/>
      <c r="AI100" s="100"/>
      <c r="AJ100" s="100"/>
      <c r="AK100" s="100"/>
      <c r="AL100" s="100"/>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row>
    <row r="101" spans="1:86">
      <c r="A101" s="100"/>
      <c r="B101" s="100"/>
      <c r="C101" s="100"/>
      <c r="D101" s="100"/>
      <c r="E101" s="100"/>
      <c r="F101" s="100"/>
      <c r="G101" s="97"/>
      <c r="H101" s="97"/>
      <c r="I101" s="97"/>
      <c r="J101" s="97"/>
      <c r="K101" s="97"/>
      <c r="L101" s="97"/>
      <c r="M101" s="97"/>
      <c r="N101" s="97"/>
      <c r="O101" s="97"/>
      <c r="P101" s="97"/>
      <c r="Q101" s="97"/>
      <c r="R101" s="100"/>
      <c r="S101" s="100"/>
      <c r="T101" s="100"/>
      <c r="U101" s="100"/>
      <c r="V101" s="100"/>
      <c r="W101" s="100"/>
      <c r="X101" s="100"/>
      <c r="Y101" s="99"/>
      <c r="Z101" s="100"/>
      <c r="AA101" s="100"/>
      <c r="AB101" s="100"/>
      <c r="AC101" s="100"/>
      <c r="AD101" s="100"/>
      <c r="AE101" s="100"/>
      <c r="AF101" s="100"/>
      <c r="AG101" s="100"/>
      <c r="AH101" s="100"/>
      <c r="AI101" s="100"/>
      <c r="AJ101" s="100"/>
      <c r="AK101" s="100"/>
      <c r="AL101" s="100"/>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row>
    <row r="102" spans="1:86">
      <c r="A102" s="100"/>
      <c r="B102" s="100"/>
      <c r="C102" s="100"/>
      <c r="D102" s="100"/>
      <c r="E102" s="100"/>
      <c r="F102" s="100"/>
      <c r="G102" s="97"/>
      <c r="H102" s="97"/>
      <c r="I102" s="97"/>
      <c r="J102" s="97"/>
      <c r="K102" s="97"/>
      <c r="L102" s="97"/>
      <c r="M102" s="97"/>
      <c r="N102" s="97"/>
      <c r="O102" s="97"/>
      <c r="P102" s="97"/>
      <c r="Q102" s="97"/>
      <c r="R102" s="100"/>
      <c r="S102" s="100"/>
      <c r="T102" s="100"/>
      <c r="U102" s="100"/>
      <c r="V102" s="100"/>
      <c r="W102" s="100"/>
      <c r="X102" s="100"/>
      <c r="Y102" s="99"/>
      <c r="Z102" s="100"/>
      <c r="AA102" s="100"/>
      <c r="AB102" s="100"/>
      <c r="AC102" s="100"/>
      <c r="AD102" s="100"/>
      <c r="AE102" s="100"/>
      <c r="AF102" s="100"/>
      <c r="AG102" s="100"/>
      <c r="AH102" s="100"/>
      <c r="AI102" s="100"/>
      <c r="AJ102" s="100"/>
      <c r="AK102" s="100"/>
      <c r="AL102" s="100"/>
      <c r="AM102" s="97"/>
      <c r="AN102" s="97"/>
      <c r="AO102" s="97"/>
      <c r="AP102" s="97"/>
      <c r="AQ102" s="97"/>
      <c r="AR102" s="97"/>
      <c r="AS102" s="97"/>
      <c r="AT102" s="97"/>
      <c r="AU102" s="97"/>
      <c r="AV102" s="97"/>
      <c r="AW102" s="97"/>
      <c r="AX102" s="97"/>
      <c r="AY102" s="97"/>
      <c r="AZ102" s="97"/>
      <c r="BA102" s="97"/>
      <c r="BB102" s="97"/>
      <c r="BC102" s="97"/>
      <c r="BD102" s="97"/>
      <c r="BE102" s="97"/>
      <c r="BF102" s="97"/>
      <c r="BG102" s="97"/>
      <c r="BH102" s="97"/>
      <c r="BI102" s="97"/>
    </row>
    <row r="103" spans="1:86">
      <c r="A103" s="100"/>
      <c r="B103" s="100"/>
      <c r="C103" s="100"/>
      <c r="D103" s="100"/>
      <c r="E103" s="100"/>
      <c r="F103" s="100"/>
      <c r="G103" s="97"/>
      <c r="H103" s="97"/>
      <c r="I103" s="97"/>
      <c r="J103" s="97"/>
      <c r="K103" s="97"/>
      <c r="L103" s="97"/>
      <c r="M103" s="97"/>
      <c r="N103" s="97"/>
      <c r="O103" s="97"/>
      <c r="P103" s="97"/>
      <c r="Q103" s="97"/>
      <c r="R103" s="100"/>
      <c r="S103" s="100"/>
      <c r="T103" s="100"/>
      <c r="U103" s="100"/>
      <c r="V103" s="100"/>
      <c r="W103" s="100"/>
      <c r="X103" s="100"/>
      <c r="Y103" s="99"/>
      <c r="Z103" s="100"/>
      <c r="AA103" s="100"/>
      <c r="AB103" s="100"/>
      <c r="AC103" s="100"/>
      <c r="AD103" s="100"/>
      <c r="AE103" s="100"/>
      <c r="AF103" s="100"/>
      <c r="AG103" s="100"/>
      <c r="AH103" s="100"/>
      <c r="AI103" s="100"/>
      <c r="AJ103" s="100"/>
      <c r="AK103" s="100"/>
      <c r="AL103" s="100"/>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row>
    <row r="104" spans="1:86">
      <c r="A104" s="100"/>
      <c r="B104" s="100"/>
      <c r="C104" s="100"/>
      <c r="D104" s="100"/>
      <c r="E104" s="100"/>
      <c r="F104" s="100"/>
      <c r="G104" s="97"/>
      <c r="H104" s="97"/>
      <c r="I104" s="97"/>
      <c r="J104" s="97"/>
      <c r="K104" s="97"/>
      <c r="L104" s="97"/>
      <c r="M104" s="97"/>
      <c r="N104" s="97"/>
      <c r="O104" s="97"/>
      <c r="P104" s="97"/>
      <c r="Q104" s="97"/>
      <c r="R104" s="100"/>
      <c r="S104" s="100"/>
      <c r="T104" s="100"/>
      <c r="U104" s="100"/>
      <c r="V104" s="100"/>
      <c r="W104" s="100"/>
      <c r="X104" s="100"/>
      <c r="Y104" s="99"/>
      <c r="Z104" s="100"/>
      <c r="AA104" s="100"/>
      <c r="AB104" s="100"/>
      <c r="AC104" s="100"/>
      <c r="AD104" s="100"/>
      <c r="AE104" s="100"/>
      <c r="AF104" s="100"/>
      <c r="AG104" s="100"/>
      <c r="AH104" s="100"/>
      <c r="AI104" s="100"/>
      <c r="AJ104" s="100"/>
      <c r="AK104" s="100"/>
      <c r="AL104" s="100"/>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c r="CG104" s="97"/>
      <c r="CH104" s="97"/>
    </row>
    <row r="105" spans="1:86">
      <c r="A105" s="100"/>
      <c r="B105" s="100"/>
      <c r="C105" s="100"/>
      <c r="D105" s="100"/>
      <c r="E105" s="100"/>
      <c r="F105" s="100"/>
      <c r="G105" s="97"/>
      <c r="H105" s="97"/>
      <c r="I105" s="97"/>
      <c r="J105" s="97"/>
      <c r="K105" s="97"/>
      <c r="L105" s="97"/>
      <c r="M105" s="97"/>
      <c r="N105" s="97"/>
      <c r="O105" s="97"/>
      <c r="P105" s="97"/>
      <c r="Q105" s="97"/>
      <c r="R105" s="100"/>
      <c r="S105" s="100"/>
      <c r="T105" s="100"/>
      <c r="U105" s="100"/>
      <c r="V105" s="100"/>
      <c r="W105" s="100"/>
      <c r="X105" s="100"/>
      <c r="Y105" s="99"/>
      <c r="Z105" s="100"/>
      <c r="AA105" s="100"/>
      <c r="AB105" s="100"/>
      <c r="AC105" s="100"/>
      <c r="AD105" s="100"/>
      <c r="AE105" s="100"/>
      <c r="AF105" s="100"/>
      <c r="AG105" s="100"/>
      <c r="AH105" s="100"/>
      <c r="AI105" s="100"/>
      <c r="AJ105" s="100"/>
      <c r="AK105" s="100"/>
      <c r="AL105" s="100"/>
      <c r="AM105" s="97"/>
      <c r="AN105" s="97"/>
      <c r="AO105" s="97"/>
      <c r="AP105" s="97"/>
      <c r="AQ105" s="97"/>
      <c r="AR105" s="9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7"/>
    </row>
    <row r="106" spans="1:86">
      <c r="A106" s="100"/>
      <c r="B106" s="100"/>
      <c r="C106" s="100"/>
      <c r="D106" s="100"/>
      <c r="E106" s="100"/>
      <c r="F106" s="100"/>
      <c r="G106" s="97"/>
      <c r="H106" s="97"/>
      <c r="I106" s="97"/>
      <c r="J106" s="97"/>
      <c r="K106" s="97"/>
      <c r="L106" s="97"/>
      <c r="M106" s="97"/>
      <c r="N106" s="97"/>
      <c r="O106" s="97"/>
      <c r="P106" s="97"/>
      <c r="Q106" s="97"/>
      <c r="R106" s="100"/>
      <c r="S106" s="100"/>
      <c r="T106" s="100"/>
      <c r="U106" s="100"/>
      <c r="V106" s="100"/>
      <c r="W106" s="100"/>
      <c r="X106" s="100"/>
      <c r="Y106" s="99"/>
      <c r="Z106" s="100"/>
      <c r="AA106" s="100"/>
      <c r="AB106" s="100"/>
      <c r="AC106" s="100"/>
      <c r="AD106" s="100"/>
      <c r="AE106" s="100"/>
      <c r="AF106" s="100"/>
      <c r="AG106" s="100"/>
      <c r="AH106" s="100"/>
      <c r="AI106" s="100"/>
      <c r="AJ106" s="100"/>
      <c r="AK106" s="100"/>
      <c r="AL106" s="100"/>
      <c r="AM106" s="97"/>
      <c r="AN106" s="97"/>
      <c r="AO106" s="97"/>
      <c r="AP106" s="97"/>
      <c r="AQ106" s="97"/>
      <c r="AR106" s="9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7"/>
    </row>
    <row r="107" spans="1:86">
      <c r="A107" s="100"/>
      <c r="B107" s="100"/>
      <c r="C107" s="100"/>
      <c r="D107" s="100"/>
      <c r="E107" s="100"/>
      <c r="F107" s="100"/>
      <c r="G107" s="97"/>
      <c r="H107" s="97"/>
      <c r="I107" s="97"/>
      <c r="J107" s="97"/>
      <c r="K107" s="97"/>
      <c r="L107" s="97"/>
      <c r="M107" s="97"/>
      <c r="N107" s="97"/>
      <c r="O107" s="97"/>
      <c r="P107" s="97"/>
      <c r="Q107" s="97"/>
      <c r="R107" s="100"/>
      <c r="S107" s="100"/>
      <c r="T107" s="100"/>
      <c r="U107" s="100"/>
      <c r="V107" s="100"/>
      <c r="W107" s="100"/>
      <c r="X107" s="100"/>
      <c r="Y107" s="99"/>
      <c r="Z107" s="100"/>
      <c r="AA107" s="100"/>
      <c r="AB107" s="100"/>
      <c r="AC107" s="100"/>
      <c r="AD107" s="100"/>
      <c r="AE107" s="100"/>
      <c r="AF107" s="100"/>
      <c r="AG107" s="100"/>
      <c r="AH107" s="100"/>
      <c r="AI107" s="100"/>
      <c r="AJ107" s="100"/>
      <c r="AK107" s="100"/>
      <c r="AL107" s="100"/>
      <c r="AM107" s="97"/>
      <c r="AN107" s="97"/>
      <c r="AO107" s="97"/>
      <c r="AP107" s="97"/>
      <c r="AQ107" s="97"/>
      <c r="AR107" s="97"/>
      <c r="AS107" s="97"/>
      <c r="AT107" s="97"/>
      <c r="AU107" s="97"/>
      <c r="AV107" s="97"/>
      <c r="AW107" s="97"/>
      <c r="AX107" s="97"/>
      <c r="AY107" s="97"/>
      <c r="AZ107" s="97"/>
      <c r="BA107" s="97"/>
      <c r="BB107" s="97"/>
      <c r="BC107" s="97"/>
      <c r="BD107" s="97"/>
      <c r="BE107" s="97"/>
      <c r="BF107" s="97"/>
      <c r="BG107" s="97"/>
      <c r="BH107" s="97"/>
      <c r="BI107" s="97"/>
      <c r="BJ107" s="97"/>
      <c r="BK107" s="97"/>
      <c r="BL107" s="97"/>
      <c r="BM107" s="97"/>
      <c r="BN107" s="97"/>
      <c r="BO107" s="97"/>
      <c r="BP107" s="97"/>
      <c r="BQ107" s="97"/>
      <c r="BR107" s="97"/>
      <c r="BS107" s="97"/>
      <c r="BT107" s="97"/>
      <c r="BU107" s="97"/>
      <c r="BV107" s="97"/>
      <c r="BW107" s="97"/>
      <c r="BX107" s="97"/>
      <c r="BY107" s="97"/>
      <c r="BZ107" s="97"/>
      <c r="CA107" s="97"/>
      <c r="CB107" s="97"/>
      <c r="CC107" s="97"/>
      <c r="CD107" s="97"/>
      <c r="CE107" s="97"/>
      <c r="CF107" s="97"/>
      <c r="CG107" s="97"/>
      <c r="CH107" s="97"/>
    </row>
    <row r="108" spans="1:86">
      <c r="A108" s="100"/>
      <c r="B108" s="100"/>
      <c r="C108" s="100"/>
      <c r="D108" s="100"/>
      <c r="E108" s="100"/>
      <c r="F108" s="100"/>
      <c r="G108" s="97"/>
      <c r="H108" s="97"/>
      <c r="I108" s="97"/>
      <c r="J108" s="97"/>
      <c r="K108" s="97"/>
      <c r="L108" s="97"/>
      <c r="M108" s="97"/>
      <c r="N108" s="97"/>
      <c r="O108" s="97"/>
      <c r="P108" s="97"/>
      <c r="Q108" s="97"/>
      <c r="R108" s="100"/>
      <c r="S108" s="100"/>
      <c r="T108" s="100"/>
      <c r="U108" s="100"/>
      <c r="V108" s="100"/>
      <c r="W108" s="100"/>
      <c r="X108" s="100"/>
      <c r="Y108" s="99"/>
      <c r="Z108" s="100"/>
      <c r="AA108" s="100"/>
      <c r="AB108" s="100"/>
      <c r="AC108" s="100"/>
      <c r="AD108" s="100"/>
      <c r="AE108" s="100"/>
      <c r="AF108" s="100"/>
      <c r="AG108" s="100"/>
      <c r="AH108" s="100"/>
      <c r="AI108" s="100"/>
      <c r="AJ108" s="100"/>
      <c r="AK108" s="100"/>
      <c r="AL108" s="100"/>
      <c r="AM108" s="97"/>
      <c r="AN108" s="97"/>
      <c r="AO108" s="97"/>
      <c r="AP108" s="97"/>
      <c r="AQ108" s="97"/>
      <c r="AR108" s="9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row>
    <row r="109" spans="1:86">
      <c r="A109" s="100"/>
      <c r="B109" s="100"/>
      <c r="C109" s="100"/>
      <c r="D109" s="100"/>
      <c r="E109" s="100"/>
      <c r="F109" s="100"/>
      <c r="G109" s="97"/>
      <c r="H109" s="97"/>
      <c r="I109" s="97"/>
      <c r="J109" s="97"/>
      <c r="K109" s="97"/>
      <c r="L109" s="97"/>
      <c r="M109" s="97"/>
      <c r="N109" s="97"/>
      <c r="O109" s="97"/>
      <c r="P109" s="97"/>
      <c r="Q109" s="97"/>
      <c r="R109" s="100"/>
      <c r="S109" s="100"/>
      <c r="T109" s="100"/>
      <c r="U109" s="100"/>
      <c r="V109" s="100"/>
      <c r="W109" s="100"/>
      <c r="X109" s="100"/>
      <c r="Y109" s="99"/>
      <c r="Z109" s="100"/>
      <c r="AA109" s="100"/>
      <c r="AB109" s="100"/>
      <c r="AC109" s="100"/>
      <c r="AD109" s="100"/>
      <c r="AE109" s="100"/>
      <c r="AF109" s="100"/>
      <c r="AG109" s="100"/>
      <c r="AH109" s="100"/>
      <c r="AI109" s="100"/>
      <c r="AJ109" s="100"/>
      <c r="AK109" s="100"/>
      <c r="AL109" s="100"/>
      <c r="AM109" s="97"/>
      <c r="AN109" s="97"/>
      <c r="AO109" s="97"/>
      <c r="AP109" s="97"/>
      <c r="AQ109" s="97"/>
      <c r="AR109" s="97"/>
      <c r="AS109" s="97"/>
      <c r="AT109" s="97"/>
      <c r="AU109" s="97"/>
      <c r="AV109" s="97"/>
      <c r="AW109" s="97"/>
      <c r="AX109" s="97"/>
      <c r="AY109" s="97"/>
      <c r="AZ109" s="97"/>
      <c r="BA109" s="97"/>
      <c r="BB109" s="97"/>
      <c r="BC109" s="97"/>
      <c r="BD109" s="97"/>
      <c r="BE109" s="97"/>
      <c r="BF109" s="97"/>
      <c r="BG109" s="97"/>
      <c r="BH109" s="97"/>
      <c r="BI109" s="97"/>
      <c r="BJ109" s="97"/>
      <c r="BK109" s="97"/>
      <c r="BL109" s="97"/>
      <c r="BM109" s="97"/>
      <c r="BN109" s="97"/>
      <c r="BO109" s="97"/>
      <c r="BP109" s="97"/>
      <c r="BQ109" s="97"/>
      <c r="BR109" s="97"/>
      <c r="BS109" s="97"/>
      <c r="BT109" s="97"/>
      <c r="BU109" s="97"/>
      <c r="BV109" s="97"/>
      <c r="BW109" s="97"/>
      <c r="BX109" s="97"/>
      <c r="BY109" s="97"/>
      <c r="BZ109" s="97"/>
      <c r="CA109" s="97"/>
      <c r="CB109" s="97"/>
      <c r="CC109" s="97"/>
      <c r="CD109" s="97"/>
      <c r="CE109" s="97"/>
      <c r="CF109" s="97"/>
      <c r="CG109" s="97"/>
      <c r="CH109" s="97"/>
    </row>
    <row r="110" spans="1:86">
      <c r="A110" s="100"/>
      <c r="B110" s="100"/>
      <c r="C110" s="100"/>
      <c r="D110" s="100"/>
      <c r="E110" s="100"/>
      <c r="F110" s="100"/>
      <c r="G110" s="97"/>
      <c r="H110" s="97"/>
      <c r="I110" s="97"/>
      <c r="J110" s="97"/>
      <c r="K110" s="97"/>
      <c r="L110" s="97"/>
      <c r="M110" s="97"/>
      <c r="N110" s="97"/>
      <c r="O110" s="97"/>
      <c r="P110" s="97"/>
      <c r="Q110" s="97"/>
      <c r="R110" s="100"/>
      <c r="S110" s="100"/>
      <c r="T110" s="100"/>
      <c r="U110" s="100"/>
      <c r="V110" s="100"/>
      <c r="W110" s="100"/>
      <c r="X110" s="100"/>
      <c r="Y110" s="99"/>
      <c r="Z110" s="100"/>
      <c r="AA110" s="100"/>
      <c r="AB110" s="100"/>
      <c r="AC110" s="100"/>
      <c r="AD110" s="100"/>
      <c r="AE110" s="100"/>
      <c r="AF110" s="100"/>
      <c r="AG110" s="100"/>
      <c r="AH110" s="100"/>
      <c r="AI110" s="100"/>
      <c r="AJ110" s="100"/>
      <c r="AK110" s="100"/>
      <c r="AL110" s="100"/>
      <c r="AM110" s="97"/>
      <c r="AN110" s="97"/>
      <c r="AO110" s="97"/>
      <c r="AP110" s="97"/>
      <c r="AQ110" s="97"/>
      <c r="AR110" s="97"/>
      <c r="AS110" s="97"/>
      <c r="AT110" s="97"/>
      <c r="AU110" s="97"/>
      <c r="AV110" s="97"/>
      <c r="AW110" s="97"/>
      <c r="AX110" s="97"/>
      <c r="AY110" s="97"/>
      <c r="AZ110" s="97"/>
      <c r="BA110" s="97"/>
      <c r="BB110" s="97"/>
      <c r="BC110" s="97"/>
      <c r="BD110" s="97"/>
      <c r="BE110" s="97"/>
      <c r="BF110" s="97"/>
      <c r="BG110" s="97"/>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7"/>
    </row>
    <row r="111" spans="1:86">
      <c r="A111" s="100"/>
      <c r="B111" s="100"/>
      <c r="C111" s="100"/>
      <c r="D111" s="100"/>
      <c r="E111" s="100"/>
      <c r="F111" s="100"/>
      <c r="G111" s="97"/>
      <c r="H111" s="97"/>
      <c r="I111" s="97"/>
      <c r="J111" s="97"/>
      <c r="K111" s="97"/>
      <c r="L111" s="97"/>
      <c r="M111" s="97"/>
      <c r="N111" s="97"/>
      <c r="O111" s="97"/>
      <c r="P111" s="97"/>
      <c r="Q111" s="97"/>
      <c r="R111" s="100"/>
      <c r="S111" s="100"/>
      <c r="T111" s="100"/>
      <c r="U111" s="100"/>
      <c r="V111" s="100"/>
      <c r="W111" s="100"/>
      <c r="X111" s="100"/>
      <c r="Y111" s="99"/>
      <c r="Z111" s="100"/>
      <c r="AA111" s="100"/>
      <c r="AB111" s="100"/>
      <c r="AC111" s="100"/>
      <c r="AD111" s="100"/>
      <c r="AE111" s="100"/>
      <c r="AF111" s="100"/>
      <c r="AG111" s="100"/>
      <c r="AH111" s="100"/>
      <c r="AI111" s="100"/>
      <c r="AJ111" s="100"/>
      <c r="AK111" s="100"/>
      <c r="AL111" s="100"/>
      <c r="AM111" s="97"/>
      <c r="AN111" s="97"/>
      <c r="AO111" s="97"/>
      <c r="AP111" s="97"/>
      <c r="AQ111" s="97"/>
      <c r="AR111" s="97"/>
      <c r="AS111" s="97"/>
      <c r="AT111" s="97"/>
      <c r="AU111" s="97"/>
      <c r="AV111" s="97"/>
      <c r="AW111" s="97"/>
      <c r="AX111" s="97"/>
      <c r="AY111" s="97"/>
      <c r="AZ111" s="97"/>
      <c r="BA111" s="97"/>
      <c r="BB111" s="97"/>
      <c r="BC111" s="97"/>
      <c r="BD111" s="97"/>
      <c r="BE111" s="97"/>
      <c r="BF111" s="97"/>
      <c r="BG111" s="97"/>
      <c r="BH111" s="97"/>
      <c r="BI111" s="97"/>
      <c r="BJ111" s="97"/>
      <c r="BK111" s="97"/>
      <c r="BL111" s="97"/>
      <c r="BM111" s="97"/>
      <c r="BN111" s="97"/>
      <c r="BO111" s="97"/>
      <c r="BP111" s="97"/>
      <c r="BQ111" s="97"/>
      <c r="BR111" s="97"/>
      <c r="BS111" s="97"/>
      <c r="BT111" s="97"/>
      <c r="BU111" s="97"/>
      <c r="BV111" s="97"/>
      <c r="BW111" s="97"/>
      <c r="BX111" s="97"/>
      <c r="BY111" s="97"/>
      <c r="BZ111" s="97"/>
      <c r="CA111" s="97"/>
      <c r="CB111" s="97"/>
      <c r="CC111" s="97"/>
      <c r="CD111" s="97"/>
      <c r="CE111" s="97"/>
      <c r="CF111" s="97"/>
      <c r="CG111" s="97"/>
      <c r="CH111" s="97"/>
    </row>
    <row r="112" spans="1:86">
      <c r="A112" s="100"/>
      <c r="B112" s="100"/>
      <c r="C112" s="100"/>
      <c r="D112" s="100"/>
      <c r="E112" s="100"/>
      <c r="F112" s="100"/>
      <c r="G112" s="97"/>
      <c r="H112" s="97"/>
      <c r="I112" s="97"/>
      <c r="J112" s="97"/>
      <c r="K112" s="97"/>
      <c r="L112" s="97"/>
      <c r="M112" s="97"/>
      <c r="N112" s="97"/>
      <c r="O112" s="97"/>
      <c r="P112" s="97"/>
      <c r="Q112" s="97"/>
      <c r="R112" s="100"/>
      <c r="S112" s="100"/>
      <c r="T112" s="100"/>
      <c r="U112" s="100"/>
      <c r="V112" s="100"/>
      <c r="W112" s="100"/>
      <c r="X112" s="100"/>
      <c r="Y112" s="99"/>
      <c r="Z112" s="100"/>
      <c r="AA112" s="100"/>
      <c r="AB112" s="100"/>
      <c r="AC112" s="100"/>
      <c r="AD112" s="100"/>
      <c r="AE112" s="100"/>
      <c r="AF112" s="100"/>
      <c r="AG112" s="100"/>
      <c r="AH112" s="100"/>
      <c r="AI112" s="100"/>
      <c r="AJ112" s="100"/>
      <c r="AK112" s="100"/>
      <c r="AL112" s="100"/>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row>
    <row r="113" spans="1:86">
      <c r="A113" s="100"/>
      <c r="B113" s="100"/>
      <c r="C113" s="100"/>
      <c r="D113" s="100"/>
      <c r="E113" s="100"/>
      <c r="F113" s="100"/>
      <c r="G113" s="97"/>
      <c r="H113" s="97"/>
      <c r="I113" s="97"/>
      <c r="J113" s="97"/>
      <c r="K113" s="97"/>
      <c r="L113" s="97"/>
      <c r="M113" s="97"/>
      <c r="N113" s="97"/>
      <c r="O113" s="97"/>
      <c r="P113" s="97"/>
      <c r="Q113" s="97"/>
      <c r="R113" s="100"/>
      <c r="S113" s="100"/>
      <c r="T113" s="100"/>
      <c r="U113" s="100"/>
      <c r="V113" s="100"/>
      <c r="W113" s="100"/>
      <c r="X113" s="100"/>
      <c r="Y113" s="99"/>
      <c r="Z113" s="100"/>
      <c r="AA113" s="100"/>
      <c r="AB113" s="100"/>
      <c r="AC113" s="100"/>
      <c r="AD113" s="100"/>
      <c r="AE113" s="100"/>
      <c r="AF113" s="100"/>
      <c r="AG113" s="100"/>
      <c r="AH113" s="100"/>
      <c r="AI113" s="100"/>
      <c r="AJ113" s="100"/>
      <c r="AK113" s="100"/>
      <c r="AL113" s="100"/>
      <c r="AM113" s="97"/>
      <c r="AN113" s="97"/>
      <c r="AO113" s="97"/>
      <c r="AP113" s="97"/>
      <c r="AQ113" s="97"/>
      <c r="AR113" s="97"/>
      <c r="AS113" s="97"/>
      <c r="AT113" s="97"/>
      <c r="AU113" s="97"/>
      <c r="AV113" s="97"/>
      <c r="AW113" s="97"/>
      <c r="AX113" s="97"/>
      <c r="AY113" s="97"/>
      <c r="AZ113" s="97"/>
      <c r="BA113" s="97"/>
      <c r="BB113" s="97"/>
      <c r="BC113" s="97"/>
      <c r="BD113" s="97"/>
      <c r="BE113" s="97"/>
      <c r="BF113" s="97"/>
      <c r="BG113" s="97"/>
      <c r="BH113" s="97"/>
      <c r="BI113" s="97"/>
      <c r="BJ113" s="97"/>
      <c r="BK113" s="97"/>
      <c r="BL113" s="97"/>
      <c r="BM113" s="97"/>
      <c r="BN113" s="97"/>
      <c r="BO113" s="97"/>
      <c r="BP113" s="97"/>
      <c r="BQ113" s="97"/>
      <c r="BR113" s="97"/>
      <c r="BS113" s="97"/>
      <c r="BT113" s="97"/>
      <c r="BU113" s="97"/>
      <c r="BV113" s="97"/>
      <c r="BW113" s="97"/>
      <c r="BX113" s="97"/>
      <c r="BY113" s="97"/>
      <c r="BZ113" s="97"/>
      <c r="CA113" s="97"/>
      <c r="CB113" s="97"/>
      <c r="CC113" s="97"/>
      <c r="CD113" s="97"/>
      <c r="CE113" s="97"/>
      <c r="CF113" s="97"/>
      <c r="CG113" s="97"/>
      <c r="CH113" s="97"/>
    </row>
    <row r="114" spans="1:86">
      <c r="A114" s="100"/>
      <c r="B114" s="100"/>
      <c r="C114" s="100"/>
      <c r="D114" s="100"/>
      <c r="E114" s="100"/>
      <c r="F114" s="100"/>
      <c r="G114" s="97"/>
      <c r="H114" s="97"/>
      <c r="I114" s="97"/>
      <c r="J114" s="97"/>
      <c r="K114" s="97"/>
      <c r="L114" s="97"/>
      <c r="M114" s="97"/>
      <c r="N114" s="97"/>
      <c r="O114" s="97"/>
      <c r="P114" s="97"/>
      <c r="Q114" s="97"/>
      <c r="R114" s="100"/>
      <c r="S114" s="100"/>
      <c r="T114" s="100"/>
      <c r="U114" s="100"/>
      <c r="V114" s="100"/>
      <c r="W114" s="100"/>
      <c r="X114" s="100"/>
      <c r="Y114" s="99"/>
      <c r="Z114" s="100"/>
      <c r="AA114" s="100"/>
      <c r="AB114" s="100"/>
      <c r="AC114" s="100"/>
      <c r="AD114" s="100"/>
      <c r="AE114" s="100"/>
      <c r="AF114" s="100"/>
      <c r="AG114" s="100"/>
      <c r="AH114" s="100"/>
      <c r="AI114" s="100"/>
      <c r="AJ114" s="100"/>
      <c r="AK114" s="100"/>
      <c r="AL114" s="100"/>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c r="BP114" s="97"/>
      <c r="BQ114" s="97"/>
      <c r="BR114" s="97"/>
      <c r="BS114" s="97"/>
      <c r="BT114" s="97"/>
      <c r="BU114" s="97"/>
      <c r="BV114" s="97"/>
      <c r="BW114" s="97"/>
      <c r="BX114" s="97"/>
      <c r="BY114" s="97"/>
      <c r="BZ114" s="97"/>
      <c r="CA114" s="97"/>
      <c r="CB114" s="97"/>
      <c r="CC114" s="97"/>
      <c r="CD114" s="97"/>
      <c r="CE114" s="97"/>
      <c r="CF114" s="97"/>
      <c r="CG114" s="97"/>
      <c r="CH114" s="97"/>
    </row>
    <row r="115" spans="1:86">
      <c r="A115" s="100"/>
      <c r="B115" s="100"/>
      <c r="C115" s="100"/>
      <c r="D115" s="100"/>
      <c r="E115" s="100"/>
      <c r="F115" s="100"/>
      <c r="G115" s="97"/>
      <c r="H115" s="97"/>
      <c r="I115" s="97"/>
      <c r="J115" s="97"/>
      <c r="K115" s="97"/>
      <c r="L115" s="97"/>
      <c r="M115" s="97"/>
      <c r="N115" s="97"/>
      <c r="O115" s="97"/>
      <c r="P115" s="97"/>
      <c r="Q115" s="97"/>
      <c r="R115" s="100"/>
      <c r="S115" s="100"/>
      <c r="T115" s="100"/>
      <c r="U115" s="100"/>
      <c r="V115" s="100"/>
      <c r="W115" s="100"/>
      <c r="X115" s="100"/>
      <c r="Y115" s="99"/>
      <c r="Z115" s="100"/>
      <c r="AA115" s="100"/>
      <c r="AB115" s="100"/>
      <c r="AC115" s="100"/>
      <c r="AD115" s="100"/>
      <c r="AE115" s="100"/>
      <c r="AF115" s="100"/>
      <c r="AG115" s="100"/>
      <c r="AH115" s="100"/>
      <c r="AI115" s="100"/>
      <c r="AJ115" s="100"/>
      <c r="AK115" s="100"/>
      <c r="AL115" s="100"/>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97"/>
      <c r="BV115" s="97"/>
      <c r="BW115" s="97"/>
      <c r="BX115" s="97"/>
      <c r="BY115" s="97"/>
      <c r="BZ115" s="97"/>
      <c r="CA115" s="97"/>
      <c r="CB115" s="97"/>
      <c r="CC115" s="97"/>
      <c r="CD115" s="97"/>
      <c r="CE115" s="97"/>
      <c r="CF115" s="97"/>
      <c r="CG115" s="97"/>
      <c r="CH115" s="97"/>
    </row>
    <row r="116" spans="1:86">
      <c r="A116" s="100"/>
      <c r="B116" s="100"/>
      <c r="C116" s="100"/>
      <c r="D116" s="100"/>
      <c r="E116" s="100"/>
      <c r="F116" s="100"/>
      <c r="G116" s="97"/>
      <c r="H116" s="97"/>
      <c r="I116" s="97"/>
      <c r="J116" s="97"/>
      <c r="K116" s="97"/>
      <c r="L116" s="97"/>
      <c r="M116" s="97"/>
      <c r="N116" s="97"/>
      <c r="O116" s="97"/>
      <c r="P116" s="97"/>
      <c r="Q116" s="97"/>
      <c r="R116" s="100"/>
      <c r="S116" s="100"/>
      <c r="T116" s="100"/>
      <c r="U116" s="100"/>
      <c r="V116" s="100"/>
      <c r="W116" s="100"/>
      <c r="X116" s="100"/>
      <c r="Y116" s="99"/>
      <c r="Z116" s="100"/>
      <c r="AA116" s="100"/>
      <c r="AB116" s="100"/>
      <c r="AC116" s="100"/>
      <c r="AD116" s="100"/>
      <c r="AE116" s="100"/>
      <c r="AF116" s="100"/>
      <c r="AG116" s="100"/>
      <c r="AH116" s="100"/>
      <c r="AI116" s="100"/>
      <c r="AJ116" s="100"/>
      <c r="AK116" s="100"/>
      <c r="AL116" s="100"/>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row>
    <row r="117" spans="1:86">
      <c r="A117" s="100"/>
      <c r="B117" s="100"/>
      <c r="C117" s="100"/>
      <c r="D117" s="100"/>
      <c r="E117" s="100"/>
      <c r="F117" s="100"/>
      <c r="G117" s="97"/>
      <c r="H117" s="97"/>
      <c r="I117" s="97"/>
      <c r="J117" s="97"/>
      <c r="K117" s="97"/>
      <c r="L117" s="97"/>
      <c r="M117" s="97"/>
      <c r="N117" s="97"/>
      <c r="O117" s="97"/>
      <c r="P117" s="97"/>
      <c r="Q117" s="97"/>
      <c r="R117" s="100"/>
      <c r="S117" s="100"/>
      <c r="T117" s="100"/>
      <c r="U117" s="100"/>
      <c r="V117" s="100"/>
      <c r="W117" s="100"/>
      <c r="X117" s="100"/>
      <c r="Y117" s="99"/>
      <c r="Z117" s="100"/>
      <c r="AA117" s="100"/>
      <c r="AB117" s="100"/>
      <c r="AC117" s="100"/>
      <c r="AD117" s="100"/>
      <c r="AE117" s="100"/>
      <c r="AF117" s="100"/>
      <c r="AG117" s="100"/>
      <c r="AH117" s="100"/>
      <c r="AI117" s="100"/>
      <c r="AJ117" s="100"/>
      <c r="AK117" s="100"/>
      <c r="AL117" s="100"/>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7"/>
      <c r="BI117" s="97"/>
      <c r="BJ117" s="97"/>
      <c r="BK117" s="97"/>
      <c r="BL117" s="97"/>
      <c r="BM117" s="97"/>
      <c r="BN117" s="97"/>
      <c r="BO117" s="97"/>
      <c r="BP117" s="97"/>
      <c r="BQ117" s="97"/>
      <c r="BR117" s="97"/>
      <c r="BS117" s="97"/>
      <c r="BT117" s="97"/>
      <c r="BU117" s="97"/>
      <c r="BV117" s="97"/>
      <c r="BW117" s="97"/>
      <c r="BX117" s="97"/>
      <c r="BY117" s="97"/>
      <c r="BZ117" s="97"/>
      <c r="CA117" s="97"/>
      <c r="CB117" s="97"/>
      <c r="CC117" s="97"/>
      <c r="CD117" s="97"/>
      <c r="CE117" s="97"/>
      <c r="CF117" s="97"/>
      <c r="CG117" s="97"/>
      <c r="CH117" s="97"/>
    </row>
    <row r="118" spans="1:86">
      <c r="A118" s="100"/>
      <c r="B118" s="100"/>
      <c r="C118" s="100"/>
      <c r="D118" s="100"/>
      <c r="E118" s="100"/>
      <c r="F118" s="100"/>
      <c r="G118" s="97"/>
      <c r="H118" s="97"/>
      <c r="I118" s="97"/>
      <c r="J118" s="97"/>
      <c r="K118" s="97"/>
      <c r="L118" s="97"/>
      <c r="M118" s="97"/>
      <c r="N118" s="97"/>
      <c r="O118" s="97"/>
      <c r="P118" s="97"/>
      <c r="Q118" s="97"/>
      <c r="R118" s="100"/>
      <c r="S118" s="100"/>
      <c r="T118" s="100"/>
      <c r="U118" s="100"/>
      <c r="V118" s="100"/>
      <c r="W118" s="100"/>
      <c r="X118" s="100"/>
      <c r="Y118" s="99"/>
      <c r="Z118" s="100"/>
      <c r="AA118" s="100"/>
      <c r="AB118" s="100"/>
      <c r="AC118" s="100"/>
      <c r="AD118" s="100"/>
      <c r="AE118" s="100"/>
      <c r="AF118" s="100"/>
      <c r="AG118" s="100"/>
      <c r="AH118" s="100"/>
      <c r="AI118" s="100"/>
      <c r="AJ118" s="100"/>
      <c r="AK118" s="100"/>
      <c r="AL118" s="100"/>
      <c r="AM118" s="97"/>
      <c r="AN118" s="97"/>
      <c r="AO118" s="97"/>
      <c r="AP118" s="97"/>
      <c r="AQ118" s="97"/>
      <c r="AR118" s="97"/>
      <c r="AS118" s="97"/>
      <c r="AT118" s="97"/>
      <c r="AU118" s="97"/>
      <c r="AV118" s="97"/>
      <c r="AW118" s="97"/>
      <c r="AX118" s="97"/>
      <c r="AY118" s="97"/>
      <c r="AZ118" s="97"/>
      <c r="BA118" s="97"/>
      <c r="BB118" s="97"/>
      <c r="BC118" s="97"/>
      <c r="BD118" s="97"/>
      <c r="BE118" s="97"/>
      <c r="BF118" s="97"/>
      <c r="BG118" s="97"/>
      <c r="BH118" s="97"/>
      <c r="BI118" s="97"/>
      <c r="BJ118" s="97"/>
      <c r="BK118" s="97"/>
      <c r="BL118" s="97"/>
      <c r="BM118" s="97"/>
      <c r="BN118" s="97"/>
      <c r="BO118" s="97"/>
      <c r="BP118" s="97"/>
      <c r="BQ118" s="97"/>
      <c r="BR118" s="97"/>
      <c r="BS118" s="97"/>
      <c r="BT118" s="97"/>
      <c r="BU118" s="97"/>
      <c r="BV118" s="97"/>
      <c r="BW118" s="97"/>
      <c r="BX118" s="97"/>
      <c r="BY118" s="97"/>
      <c r="BZ118" s="97"/>
      <c r="CA118" s="97"/>
      <c r="CB118" s="97"/>
      <c r="CC118" s="97"/>
      <c r="CD118" s="97"/>
      <c r="CE118" s="97"/>
      <c r="CF118" s="97"/>
      <c r="CG118" s="97"/>
      <c r="CH118" s="97"/>
    </row>
    <row r="119" spans="1:86">
      <c r="A119" s="100"/>
      <c r="B119" s="100"/>
      <c r="C119" s="100"/>
      <c r="D119" s="100"/>
      <c r="E119" s="100"/>
      <c r="F119" s="100"/>
      <c r="G119" s="97"/>
      <c r="H119" s="97"/>
      <c r="I119" s="97"/>
      <c r="J119" s="97"/>
      <c r="K119" s="97"/>
      <c r="L119" s="97"/>
      <c r="M119" s="97"/>
      <c r="N119" s="97"/>
      <c r="O119" s="97"/>
      <c r="P119" s="97"/>
      <c r="Q119" s="97"/>
      <c r="R119" s="100"/>
      <c r="S119" s="100"/>
      <c r="T119" s="100"/>
      <c r="U119" s="100"/>
      <c r="V119" s="100"/>
      <c r="W119" s="100"/>
      <c r="X119" s="100"/>
      <c r="Y119" s="99"/>
      <c r="Z119" s="100"/>
      <c r="AA119" s="100"/>
      <c r="AB119" s="100"/>
      <c r="AC119" s="100"/>
      <c r="AD119" s="100"/>
      <c r="AE119" s="100"/>
      <c r="AF119" s="100"/>
      <c r="AG119" s="100"/>
      <c r="AH119" s="100"/>
      <c r="AI119" s="100"/>
      <c r="AJ119" s="100"/>
      <c r="AK119" s="100"/>
      <c r="AL119" s="100"/>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c r="BP119" s="97"/>
      <c r="BQ119" s="97"/>
      <c r="BR119" s="97"/>
      <c r="BS119" s="97"/>
      <c r="BT119" s="97"/>
      <c r="BU119" s="97"/>
      <c r="BV119" s="97"/>
      <c r="BW119" s="97"/>
      <c r="BX119" s="97"/>
      <c r="BY119" s="97"/>
      <c r="BZ119" s="97"/>
      <c r="CA119" s="97"/>
      <c r="CB119" s="97"/>
      <c r="CC119" s="97"/>
      <c r="CD119" s="97"/>
      <c r="CE119" s="97"/>
      <c r="CF119" s="97"/>
      <c r="CG119" s="97"/>
      <c r="CH119" s="97"/>
    </row>
    <row r="120" spans="1:86">
      <c r="A120" s="100"/>
      <c r="B120" s="100"/>
      <c r="C120" s="100"/>
      <c r="D120" s="100"/>
      <c r="E120" s="100"/>
      <c r="F120" s="100"/>
      <c r="G120" s="97"/>
      <c r="H120" s="97"/>
      <c r="I120" s="97"/>
      <c r="J120" s="97"/>
      <c r="K120" s="97"/>
      <c r="L120" s="97"/>
      <c r="M120" s="97"/>
      <c r="N120" s="97"/>
      <c r="O120" s="97"/>
      <c r="P120" s="97"/>
      <c r="Q120" s="97"/>
      <c r="R120" s="100"/>
      <c r="S120" s="100"/>
      <c r="T120" s="100"/>
      <c r="U120" s="100"/>
      <c r="V120" s="100"/>
      <c r="W120" s="100"/>
      <c r="X120" s="100"/>
      <c r="Y120" s="99"/>
      <c r="Z120" s="100"/>
      <c r="AA120" s="100"/>
      <c r="AB120" s="100"/>
      <c r="AC120" s="100"/>
      <c r="AD120" s="100"/>
      <c r="AE120" s="100"/>
      <c r="AF120" s="100"/>
      <c r="AG120" s="100"/>
      <c r="AH120" s="100"/>
      <c r="AI120" s="100"/>
      <c r="AJ120" s="100"/>
      <c r="AK120" s="100"/>
      <c r="AL120" s="100"/>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c r="BP120" s="97"/>
      <c r="BQ120" s="97"/>
      <c r="BR120" s="97"/>
      <c r="BS120" s="97"/>
      <c r="BT120" s="97"/>
      <c r="BU120" s="97"/>
      <c r="BV120" s="97"/>
      <c r="BW120" s="97"/>
      <c r="BX120" s="97"/>
      <c r="BY120" s="97"/>
      <c r="BZ120" s="97"/>
      <c r="CA120" s="97"/>
      <c r="CB120" s="97"/>
      <c r="CC120" s="97"/>
      <c r="CD120" s="97"/>
      <c r="CE120" s="97"/>
      <c r="CF120" s="97"/>
      <c r="CG120" s="97"/>
      <c r="CH120" s="97"/>
    </row>
    <row r="121" spans="1:86">
      <c r="A121" s="100"/>
      <c r="B121" s="100"/>
      <c r="C121" s="100"/>
      <c r="D121" s="100"/>
      <c r="E121" s="100"/>
      <c r="F121" s="100"/>
      <c r="G121" s="97"/>
      <c r="H121" s="97"/>
      <c r="I121" s="97"/>
      <c r="J121" s="97"/>
      <c r="K121" s="97"/>
      <c r="L121" s="97"/>
      <c r="M121" s="97"/>
      <c r="N121" s="97"/>
      <c r="O121" s="97"/>
      <c r="P121" s="97"/>
      <c r="Q121" s="97"/>
      <c r="R121" s="100"/>
      <c r="S121" s="100"/>
      <c r="T121" s="100"/>
      <c r="U121" s="100"/>
      <c r="V121" s="100"/>
      <c r="W121" s="100"/>
      <c r="X121" s="100"/>
      <c r="Y121" s="99"/>
      <c r="Z121" s="100"/>
      <c r="AA121" s="100"/>
      <c r="AB121" s="100"/>
      <c r="AC121" s="100"/>
      <c r="AD121" s="100"/>
      <c r="AE121" s="100"/>
      <c r="AF121" s="100"/>
      <c r="AG121" s="100"/>
      <c r="AH121" s="100"/>
      <c r="AI121" s="100"/>
      <c r="AJ121" s="100"/>
      <c r="AK121" s="100"/>
      <c r="AL121" s="100"/>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c r="BP121" s="97"/>
      <c r="BQ121" s="97"/>
      <c r="BR121" s="97"/>
      <c r="BS121" s="97"/>
      <c r="BT121" s="97"/>
      <c r="BU121" s="97"/>
      <c r="BV121" s="97"/>
      <c r="BW121" s="97"/>
      <c r="BX121" s="97"/>
      <c r="BY121" s="97"/>
      <c r="BZ121" s="97"/>
      <c r="CA121" s="97"/>
      <c r="CB121" s="97"/>
      <c r="CC121" s="97"/>
      <c r="CD121" s="97"/>
      <c r="CE121" s="97"/>
      <c r="CF121" s="97"/>
      <c r="CG121" s="97"/>
      <c r="CH121" s="97"/>
    </row>
    <row r="122" spans="1:86">
      <c r="A122" s="100"/>
      <c r="B122" s="100"/>
      <c r="C122" s="100"/>
      <c r="D122" s="100"/>
      <c r="E122" s="100"/>
      <c r="F122" s="100"/>
      <c r="G122" s="97"/>
      <c r="H122" s="97"/>
      <c r="I122" s="97"/>
      <c r="J122" s="97"/>
      <c r="K122" s="97"/>
      <c r="L122" s="97"/>
      <c r="M122" s="97"/>
      <c r="N122" s="97"/>
      <c r="O122" s="97"/>
      <c r="P122" s="97"/>
      <c r="Q122" s="97"/>
      <c r="R122" s="100"/>
      <c r="S122" s="100"/>
      <c r="T122" s="100"/>
      <c r="U122" s="100"/>
      <c r="V122" s="100"/>
      <c r="W122" s="100"/>
      <c r="X122" s="100"/>
      <c r="Y122" s="99"/>
      <c r="Z122" s="100"/>
      <c r="AA122" s="100"/>
      <c r="AB122" s="100"/>
      <c r="AC122" s="100"/>
      <c r="AD122" s="100"/>
      <c r="AE122" s="100"/>
      <c r="AF122" s="100"/>
      <c r="AG122" s="100"/>
      <c r="AH122" s="100"/>
      <c r="AI122" s="100"/>
      <c r="AJ122" s="100"/>
      <c r="AK122" s="100"/>
      <c r="AL122" s="100"/>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97"/>
      <c r="BT122" s="97"/>
      <c r="BU122" s="97"/>
      <c r="BV122" s="97"/>
      <c r="BW122" s="97"/>
      <c r="BX122" s="97"/>
      <c r="BY122" s="97"/>
      <c r="BZ122" s="97"/>
      <c r="CA122" s="97"/>
      <c r="CB122" s="97"/>
      <c r="CC122" s="97"/>
      <c r="CD122" s="97"/>
      <c r="CE122" s="97"/>
      <c r="CF122" s="97"/>
      <c r="CG122" s="97"/>
      <c r="CH122" s="97"/>
    </row>
    <row r="123" spans="1:86">
      <c r="A123" s="100"/>
      <c r="B123" s="100"/>
      <c r="C123" s="100"/>
      <c r="D123" s="100"/>
      <c r="E123" s="100"/>
      <c r="F123" s="100"/>
      <c r="G123" s="97"/>
      <c r="H123" s="97"/>
      <c r="I123" s="97"/>
      <c r="J123" s="97"/>
      <c r="K123" s="97"/>
      <c r="L123" s="97"/>
      <c r="M123" s="97"/>
      <c r="N123" s="97"/>
      <c r="O123" s="97"/>
      <c r="P123" s="97"/>
      <c r="Q123" s="97"/>
      <c r="R123" s="100"/>
      <c r="S123" s="100"/>
      <c r="T123" s="100"/>
      <c r="U123" s="100"/>
      <c r="V123" s="100"/>
      <c r="W123" s="100"/>
      <c r="X123" s="100"/>
      <c r="Y123" s="99"/>
      <c r="Z123" s="100"/>
      <c r="AA123" s="100"/>
      <c r="AB123" s="100"/>
      <c r="AC123" s="100"/>
      <c r="AD123" s="100"/>
      <c r="AE123" s="100"/>
      <c r="AF123" s="100"/>
      <c r="AG123" s="100"/>
      <c r="AH123" s="100"/>
      <c r="AI123" s="100"/>
      <c r="AJ123" s="100"/>
      <c r="AK123" s="100"/>
      <c r="AL123" s="100"/>
      <c r="AM123" s="97"/>
      <c r="AN123" s="97"/>
      <c r="AO123" s="97"/>
      <c r="AP123" s="97"/>
      <c r="AQ123" s="97"/>
      <c r="AR123" s="97"/>
      <c r="AS123" s="97"/>
      <c r="AT123" s="97"/>
      <c r="AU123" s="97"/>
      <c r="AV123" s="97"/>
      <c r="AW123" s="97"/>
      <c r="AX123" s="97"/>
      <c r="AY123" s="97"/>
      <c r="AZ123" s="97"/>
      <c r="BA123" s="97"/>
      <c r="BB123" s="97"/>
      <c r="BC123" s="97"/>
      <c r="BD123" s="97"/>
      <c r="BE123" s="97"/>
      <c r="BF123" s="97"/>
      <c r="BG123" s="97"/>
      <c r="BH123" s="97"/>
      <c r="BI123" s="97"/>
      <c r="BJ123" s="97"/>
      <c r="BK123" s="97"/>
      <c r="BL123" s="97"/>
      <c r="BM123" s="97"/>
      <c r="BN123" s="97"/>
      <c r="BO123" s="97"/>
      <c r="BP123" s="97"/>
      <c r="BQ123" s="97"/>
      <c r="BR123" s="97"/>
      <c r="BS123" s="97"/>
      <c r="BT123" s="97"/>
      <c r="BU123" s="97"/>
      <c r="BV123" s="97"/>
      <c r="BW123" s="97"/>
      <c r="BX123" s="97"/>
      <c r="BY123" s="97"/>
      <c r="BZ123" s="97"/>
      <c r="CA123" s="97"/>
      <c r="CB123" s="97"/>
      <c r="CC123" s="97"/>
      <c r="CD123" s="97"/>
      <c r="CE123" s="97"/>
      <c r="CF123" s="97"/>
      <c r="CG123" s="97"/>
      <c r="CH123" s="97"/>
    </row>
    <row r="124" spans="1:86">
      <c r="A124" s="100"/>
      <c r="B124" s="100"/>
      <c r="C124" s="100"/>
      <c r="D124" s="100"/>
      <c r="E124" s="100"/>
      <c r="F124" s="100"/>
      <c r="G124" s="97"/>
      <c r="H124" s="97"/>
      <c r="I124" s="97"/>
      <c r="J124" s="97"/>
      <c r="K124" s="97"/>
      <c r="L124" s="97"/>
      <c r="M124" s="97"/>
      <c r="N124" s="97"/>
      <c r="O124" s="97"/>
      <c r="P124" s="97"/>
      <c r="Q124" s="97"/>
      <c r="R124" s="100"/>
      <c r="S124" s="100"/>
      <c r="T124" s="100"/>
      <c r="U124" s="100"/>
      <c r="V124" s="100"/>
      <c r="W124" s="100"/>
      <c r="X124" s="100"/>
      <c r="Y124" s="99"/>
      <c r="Z124" s="100"/>
      <c r="AA124" s="100"/>
      <c r="AB124" s="100"/>
      <c r="AC124" s="100"/>
      <c r="AD124" s="100"/>
      <c r="AE124" s="100"/>
      <c r="AF124" s="100"/>
      <c r="AG124" s="100"/>
      <c r="AH124" s="100"/>
      <c r="AI124" s="100"/>
      <c r="AJ124" s="100"/>
      <c r="AK124" s="100"/>
      <c r="AL124" s="100"/>
      <c r="AM124" s="97"/>
      <c r="AN124" s="97"/>
      <c r="AO124" s="97"/>
      <c r="AP124" s="97"/>
      <c r="AQ124" s="97"/>
      <c r="AR124" s="97"/>
      <c r="AS124" s="97"/>
      <c r="AT124" s="97"/>
      <c r="AU124" s="97"/>
      <c r="AV124" s="97"/>
      <c r="AW124" s="97"/>
      <c r="AX124" s="97"/>
      <c r="AY124" s="97"/>
      <c r="AZ124" s="97"/>
      <c r="BA124" s="97"/>
      <c r="BB124" s="97"/>
      <c r="BC124" s="97"/>
      <c r="BD124" s="97"/>
      <c r="BE124" s="97"/>
      <c r="BF124" s="97"/>
      <c r="BG124" s="97"/>
      <c r="BH124" s="97"/>
      <c r="BI124" s="97"/>
      <c r="BJ124" s="97"/>
      <c r="BK124" s="97"/>
      <c r="BL124" s="97"/>
      <c r="BM124" s="97"/>
      <c r="BN124" s="97"/>
      <c r="BO124" s="97"/>
      <c r="BP124" s="97"/>
      <c r="BQ124" s="97"/>
      <c r="BR124" s="97"/>
      <c r="BS124" s="97"/>
      <c r="BT124" s="97"/>
      <c r="BU124" s="97"/>
      <c r="BV124" s="97"/>
      <c r="BW124" s="97"/>
      <c r="BX124" s="97"/>
      <c r="BY124" s="97"/>
      <c r="BZ124" s="97"/>
      <c r="CA124" s="97"/>
      <c r="CB124" s="97"/>
      <c r="CC124" s="97"/>
      <c r="CD124" s="97"/>
      <c r="CE124" s="97"/>
      <c r="CF124" s="97"/>
      <c r="CG124" s="97"/>
      <c r="CH124" s="97"/>
    </row>
    <row r="125" spans="1:86">
      <c r="A125" s="100"/>
      <c r="B125" s="100"/>
      <c r="C125" s="100"/>
      <c r="D125" s="100"/>
      <c r="E125" s="100"/>
      <c r="F125" s="100"/>
      <c r="G125" s="97"/>
      <c r="H125" s="97"/>
      <c r="I125" s="97"/>
      <c r="J125" s="97"/>
      <c r="K125" s="97"/>
      <c r="L125" s="97"/>
      <c r="M125" s="97"/>
      <c r="N125" s="97"/>
      <c r="O125" s="97"/>
      <c r="P125" s="97"/>
      <c r="Q125" s="97"/>
      <c r="R125" s="100"/>
      <c r="S125" s="100"/>
      <c r="T125" s="100"/>
      <c r="U125" s="100"/>
      <c r="V125" s="100"/>
      <c r="W125" s="100"/>
      <c r="X125" s="100"/>
      <c r="Y125" s="99"/>
      <c r="Z125" s="100"/>
      <c r="AA125" s="100"/>
      <c r="AB125" s="100"/>
      <c r="AC125" s="100"/>
      <c r="AD125" s="100"/>
      <c r="AE125" s="100"/>
      <c r="AF125" s="100"/>
      <c r="AG125" s="100"/>
      <c r="AH125" s="100"/>
      <c r="AI125" s="100"/>
      <c r="AJ125" s="100"/>
      <c r="AK125" s="100"/>
      <c r="AL125" s="100"/>
      <c r="AM125" s="97"/>
      <c r="AN125" s="97"/>
      <c r="AO125" s="97"/>
      <c r="AP125" s="97"/>
      <c r="AQ125" s="97"/>
      <c r="AR125" s="97"/>
      <c r="AS125" s="97"/>
      <c r="AT125" s="97"/>
      <c r="AU125" s="97"/>
      <c r="AV125" s="97"/>
      <c r="AW125" s="97"/>
      <c r="AX125" s="97"/>
      <c r="AY125" s="97"/>
      <c r="AZ125" s="97"/>
      <c r="BA125" s="97"/>
      <c r="BB125" s="97"/>
      <c r="BC125" s="97"/>
      <c r="BD125" s="97"/>
      <c r="BE125" s="97"/>
      <c r="BF125" s="97"/>
      <c r="BG125" s="97"/>
      <c r="BH125" s="97"/>
      <c r="BI125" s="97"/>
      <c r="BJ125" s="97"/>
      <c r="BK125" s="97"/>
      <c r="BL125" s="97"/>
      <c r="BM125" s="97"/>
      <c r="BN125" s="97"/>
      <c r="BO125" s="97"/>
      <c r="BP125" s="97"/>
      <c r="BQ125" s="97"/>
      <c r="BR125" s="97"/>
      <c r="BS125" s="97"/>
      <c r="BT125" s="97"/>
      <c r="BU125" s="97"/>
      <c r="BV125" s="97"/>
      <c r="BW125" s="97"/>
      <c r="BX125" s="97"/>
      <c r="BY125" s="97"/>
      <c r="BZ125" s="97"/>
      <c r="CA125" s="97"/>
      <c r="CB125" s="97"/>
      <c r="CC125" s="97"/>
      <c r="CD125" s="97"/>
      <c r="CE125" s="97"/>
      <c r="CF125" s="97"/>
      <c r="CG125" s="97"/>
      <c r="CH125" s="97"/>
    </row>
    <row r="126" spans="1:86">
      <c r="A126" s="100"/>
      <c r="B126" s="100"/>
      <c r="C126" s="100"/>
      <c r="D126" s="100"/>
      <c r="E126" s="100"/>
      <c r="F126" s="100"/>
      <c r="G126" s="97"/>
      <c r="H126" s="97"/>
      <c r="I126" s="97"/>
      <c r="J126" s="97"/>
      <c r="K126" s="97"/>
      <c r="L126" s="97"/>
      <c r="M126" s="97"/>
      <c r="N126" s="97"/>
      <c r="O126" s="97"/>
      <c r="P126" s="97"/>
      <c r="Q126" s="97"/>
      <c r="R126" s="100"/>
      <c r="S126" s="100"/>
      <c r="T126" s="100"/>
      <c r="U126" s="100"/>
      <c r="V126" s="100"/>
      <c r="W126" s="100"/>
      <c r="X126" s="100"/>
      <c r="Y126" s="99"/>
      <c r="Z126" s="100"/>
      <c r="AA126" s="100"/>
      <c r="AB126" s="100"/>
      <c r="AC126" s="100"/>
      <c r="AD126" s="100"/>
      <c r="AE126" s="100"/>
      <c r="AF126" s="100"/>
      <c r="AG126" s="100"/>
      <c r="AH126" s="100"/>
      <c r="AI126" s="100"/>
      <c r="AJ126" s="100"/>
      <c r="AK126" s="100"/>
      <c r="AL126" s="100"/>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c r="BP126" s="97"/>
      <c r="BQ126" s="97"/>
      <c r="BR126" s="97"/>
      <c r="BS126" s="97"/>
      <c r="BT126" s="97"/>
      <c r="BU126" s="97"/>
      <c r="BV126" s="97"/>
      <c r="BW126" s="97"/>
      <c r="BX126" s="97"/>
      <c r="BY126" s="97"/>
      <c r="BZ126" s="97"/>
      <c r="CA126" s="97"/>
      <c r="CB126" s="97"/>
      <c r="CC126" s="97"/>
      <c r="CD126" s="97"/>
      <c r="CE126" s="97"/>
      <c r="CF126" s="97"/>
      <c r="CG126" s="97"/>
      <c r="CH126" s="97"/>
    </row>
    <row r="127" spans="1:86">
      <c r="A127" s="100"/>
      <c r="B127" s="100"/>
      <c r="C127" s="100"/>
      <c r="D127" s="100"/>
      <c r="E127" s="100"/>
      <c r="F127" s="100"/>
      <c r="G127" s="97"/>
      <c r="H127" s="97"/>
      <c r="I127" s="97"/>
      <c r="J127" s="97"/>
      <c r="K127" s="97"/>
      <c r="L127" s="97"/>
      <c r="M127" s="97"/>
      <c r="N127" s="97"/>
      <c r="O127" s="97"/>
      <c r="P127" s="97"/>
      <c r="Q127" s="97"/>
      <c r="R127" s="100"/>
      <c r="S127" s="100"/>
      <c r="T127" s="100"/>
      <c r="U127" s="100"/>
      <c r="V127" s="100"/>
      <c r="W127" s="100"/>
      <c r="X127" s="100"/>
      <c r="Y127" s="99"/>
      <c r="Z127" s="100"/>
      <c r="AA127" s="100"/>
      <c r="AB127" s="100"/>
      <c r="AC127" s="100"/>
      <c r="AD127" s="100"/>
      <c r="AE127" s="100"/>
      <c r="AF127" s="100"/>
      <c r="AG127" s="100"/>
      <c r="AH127" s="100"/>
      <c r="AI127" s="100"/>
      <c r="AJ127" s="100"/>
      <c r="AK127" s="100"/>
      <c r="AL127" s="100"/>
      <c r="AM127" s="97"/>
      <c r="AN127" s="97"/>
      <c r="AO127" s="97"/>
      <c r="AP127" s="97"/>
      <c r="AQ127" s="97"/>
      <c r="AR127" s="97"/>
      <c r="AS127" s="97"/>
      <c r="AT127" s="97"/>
      <c r="AU127" s="97"/>
      <c r="AV127" s="97"/>
      <c r="AW127" s="97"/>
      <c r="AX127" s="97"/>
      <c r="AY127" s="97"/>
      <c r="AZ127" s="97"/>
      <c r="BA127" s="97"/>
      <c r="BB127" s="97"/>
      <c r="BC127" s="97"/>
      <c r="BD127" s="97"/>
      <c r="BE127" s="97"/>
      <c r="BF127" s="97"/>
      <c r="BG127" s="97"/>
      <c r="BH127" s="97"/>
      <c r="BI127" s="97"/>
      <c r="BJ127" s="97"/>
      <c r="BK127" s="97"/>
      <c r="BL127" s="97"/>
      <c r="BM127" s="97"/>
      <c r="BN127" s="97"/>
      <c r="BO127" s="97"/>
      <c r="BP127" s="97"/>
      <c r="BQ127" s="97"/>
      <c r="BR127" s="97"/>
      <c r="BS127" s="97"/>
      <c r="BT127" s="97"/>
      <c r="BU127" s="97"/>
      <c r="BV127" s="97"/>
      <c r="BW127" s="97"/>
      <c r="BX127" s="97"/>
      <c r="BY127" s="97"/>
      <c r="BZ127" s="97"/>
      <c r="CA127" s="97"/>
      <c r="CB127" s="97"/>
      <c r="CC127" s="97"/>
      <c r="CD127" s="97"/>
      <c r="CE127" s="97"/>
      <c r="CF127" s="97"/>
      <c r="CG127" s="97"/>
      <c r="CH127" s="97"/>
    </row>
    <row r="128" spans="1:86">
      <c r="A128" s="100"/>
      <c r="B128" s="100"/>
      <c r="C128" s="100"/>
      <c r="D128" s="100"/>
      <c r="E128" s="100"/>
      <c r="F128" s="100"/>
      <c r="G128" s="97"/>
      <c r="H128" s="97"/>
      <c r="I128" s="97"/>
      <c r="J128" s="97"/>
      <c r="K128" s="97"/>
      <c r="L128" s="97"/>
      <c r="M128" s="97"/>
      <c r="N128" s="97"/>
      <c r="O128" s="97"/>
      <c r="P128" s="97"/>
      <c r="Q128" s="97"/>
      <c r="R128" s="100"/>
      <c r="S128" s="100"/>
      <c r="T128" s="100"/>
      <c r="U128" s="100"/>
      <c r="V128" s="100"/>
      <c r="W128" s="100"/>
      <c r="X128" s="100"/>
      <c r="Y128" s="99"/>
      <c r="Z128" s="100"/>
      <c r="AA128" s="100"/>
      <c r="AB128" s="100"/>
      <c r="AC128" s="100"/>
      <c r="AD128" s="100"/>
      <c r="AE128" s="100"/>
      <c r="AF128" s="100"/>
      <c r="AG128" s="100"/>
      <c r="AH128" s="100"/>
      <c r="AI128" s="100"/>
      <c r="AJ128" s="100"/>
      <c r="AK128" s="100"/>
      <c r="AL128" s="100"/>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row>
    <row r="129" spans="1:86">
      <c r="A129" s="100"/>
      <c r="B129" s="100"/>
      <c r="C129" s="100"/>
      <c r="D129" s="100"/>
      <c r="E129" s="100"/>
      <c r="F129" s="100"/>
      <c r="G129" s="97"/>
      <c r="H129" s="97"/>
      <c r="I129" s="97"/>
      <c r="J129" s="97"/>
      <c r="K129" s="97"/>
      <c r="L129" s="97"/>
      <c r="M129" s="97"/>
      <c r="N129" s="97"/>
      <c r="O129" s="97"/>
      <c r="P129" s="97"/>
      <c r="Q129" s="97"/>
      <c r="R129" s="100"/>
      <c r="S129" s="100"/>
      <c r="T129" s="100"/>
      <c r="U129" s="100"/>
      <c r="V129" s="100"/>
      <c r="W129" s="100"/>
      <c r="X129" s="100"/>
      <c r="Y129" s="99"/>
      <c r="Z129" s="100"/>
      <c r="AA129" s="100"/>
      <c r="AB129" s="100"/>
      <c r="AC129" s="100"/>
      <c r="AD129" s="100"/>
      <c r="AE129" s="100"/>
      <c r="AF129" s="100"/>
      <c r="AG129" s="100"/>
      <c r="AH129" s="100"/>
      <c r="AI129" s="100"/>
      <c r="AJ129" s="100"/>
      <c r="AK129" s="100"/>
      <c r="AL129" s="100"/>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97"/>
      <c r="BS129" s="97"/>
      <c r="BT129" s="97"/>
      <c r="BU129" s="97"/>
      <c r="BV129" s="97"/>
      <c r="BW129" s="97"/>
      <c r="BX129" s="97"/>
      <c r="BY129" s="97"/>
      <c r="BZ129" s="97"/>
      <c r="CA129" s="97"/>
      <c r="CB129" s="97"/>
      <c r="CC129" s="97"/>
      <c r="CD129" s="97"/>
      <c r="CE129" s="97"/>
      <c r="CF129" s="97"/>
      <c r="CG129" s="97"/>
      <c r="CH129" s="97"/>
    </row>
    <row r="130" spans="1:86">
      <c r="A130" s="100"/>
      <c r="B130" s="100"/>
      <c r="C130" s="100"/>
      <c r="D130" s="100"/>
      <c r="E130" s="100"/>
      <c r="F130" s="100"/>
      <c r="G130" s="97"/>
      <c r="H130" s="97"/>
      <c r="I130" s="97"/>
      <c r="J130" s="97"/>
      <c r="K130" s="97"/>
      <c r="L130" s="97"/>
      <c r="M130" s="97"/>
      <c r="N130" s="97"/>
      <c r="O130" s="97"/>
      <c r="P130" s="97"/>
      <c r="Q130" s="97"/>
      <c r="R130" s="100"/>
      <c r="S130" s="100"/>
      <c r="T130" s="100"/>
      <c r="U130" s="100"/>
      <c r="V130" s="100"/>
      <c r="W130" s="100"/>
      <c r="X130" s="100"/>
      <c r="Y130" s="99"/>
      <c r="Z130" s="100"/>
      <c r="AA130" s="100"/>
      <c r="AB130" s="100"/>
      <c r="AC130" s="100"/>
      <c r="AD130" s="100"/>
      <c r="AE130" s="100"/>
      <c r="AF130" s="100"/>
      <c r="AG130" s="100"/>
      <c r="AH130" s="100"/>
      <c r="AI130" s="100"/>
      <c r="AJ130" s="100"/>
      <c r="AK130" s="100"/>
      <c r="AL130" s="100"/>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row>
    <row r="131" spans="1:86">
      <c r="A131" s="100"/>
      <c r="B131" s="100"/>
      <c r="C131" s="100"/>
      <c r="D131" s="100"/>
      <c r="E131" s="100"/>
      <c r="F131" s="100"/>
      <c r="G131" s="97"/>
      <c r="H131" s="97"/>
      <c r="I131" s="97"/>
      <c r="J131" s="97"/>
      <c r="K131" s="97"/>
      <c r="L131" s="97"/>
      <c r="M131" s="97"/>
      <c r="N131" s="97"/>
      <c r="O131" s="97"/>
      <c r="P131" s="97"/>
      <c r="Q131" s="97"/>
      <c r="R131" s="100"/>
      <c r="S131" s="100"/>
      <c r="T131" s="100"/>
      <c r="U131" s="100"/>
      <c r="V131" s="100"/>
      <c r="W131" s="100"/>
      <c r="X131" s="100"/>
      <c r="Y131" s="99"/>
      <c r="Z131" s="100"/>
      <c r="AA131" s="100"/>
      <c r="AB131" s="100"/>
      <c r="AC131" s="100"/>
      <c r="AD131" s="100"/>
      <c r="AE131" s="100"/>
      <c r="AF131" s="100"/>
      <c r="AG131" s="100"/>
      <c r="AH131" s="100"/>
      <c r="AI131" s="100"/>
      <c r="AJ131" s="100"/>
      <c r="AK131" s="100"/>
      <c r="AL131" s="100"/>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row>
    <row r="132" spans="1:86">
      <c r="A132" s="100"/>
      <c r="B132" s="100"/>
      <c r="C132" s="100"/>
      <c r="D132" s="100"/>
      <c r="E132" s="100"/>
      <c r="F132" s="100"/>
      <c r="G132" s="97"/>
      <c r="H132" s="97"/>
      <c r="I132" s="97"/>
      <c r="J132" s="97"/>
      <c r="K132" s="97"/>
      <c r="L132" s="97"/>
      <c r="M132" s="97"/>
      <c r="N132" s="97"/>
      <c r="O132" s="97"/>
      <c r="P132" s="97"/>
      <c r="Q132" s="97"/>
      <c r="R132" s="100"/>
      <c r="S132" s="100"/>
      <c r="T132" s="100"/>
      <c r="U132" s="100"/>
      <c r="V132" s="100"/>
      <c r="W132" s="100"/>
      <c r="X132" s="100"/>
      <c r="Y132" s="99"/>
      <c r="Z132" s="100"/>
      <c r="AA132" s="100"/>
      <c r="AB132" s="100"/>
      <c r="AC132" s="100"/>
      <c r="AD132" s="100"/>
      <c r="AE132" s="100"/>
      <c r="AF132" s="100"/>
      <c r="AG132" s="100"/>
      <c r="AH132" s="100"/>
      <c r="AI132" s="100"/>
      <c r="AJ132" s="100"/>
      <c r="AK132" s="100"/>
      <c r="AL132" s="100"/>
      <c r="AM132" s="97"/>
      <c r="AN132" s="97"/>
      <c r="AO132" s="97"/>
      <c r="AP132" s="97"/>
      <c r="AQ132" s="97"/>
      <c r="AR132" s="9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row>
    <row r="133" spans="1:86">
      <c r="A133" s="100"/>
      <c r="B133" s="100"/>
      <c r="C133" s="100"/>
      <c r="D133" s="100"/>
      <c r="E133" s="100"/>
      <c r="F133" s="100"/>
      <c r="G133" s="97"/>
      <c r="H133" s="97"/>
      <c r="I133" s="97"/>
      <c r="J133" s="97"/>
      <c r="K133" s="97"/>
      <c r="L133" s="97"/>
      <c r="M133" s="97"/>
      <c r="N133" s="97"/>
      <c r="O133" s="97"/>
      <c r="P133" s="97"/>
      <c r="Q133" s="97"/>
      <c r="R133" s="100"/>
      <c r="S133" s="100"/>
      <c r="T133" s="100"/>
      <c r="U133" s="100"/>
      <c r="V133" s="100"/>
      <c r="W133" s="100"/>
      <c r="X133" s="100"/>
      <c r="Y133" s="99"/>
      <c r="Z133" s="100"/>
      <c r="AA133" s="100"/>
      <c r="AB133" s="100"/>
      <c r="AC133" s="100"/>
      <c r="AD133" s="100"/>
      <c r="AE133" s="100"/>
      <c r="AF133" s="100"/>
      <c r="AG133" s="100"/>
      <c r="AH133" s="100"/>
      <c r="AI133" s="100"/>
      <c r="AJ133" s="100"/>
      <c r="AK133" s="100"/>
      <c r="AL133" s="100"/>
      <c r="AM133" s="97"/>
      <c r="AN133" s="97"/>
      <c r="AO133" s="97"/>
      <c r="AP133" s="97"/>
      <c r="AQ133" s="97"/>
      <c r="AR133" s="9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row>
    <row r="134" spans="1:86">
      <c r="A134" s="100"/>
      <c r="B134" s="100"/>
      <c r="C134" s="100"/>
      <c r="D134" s="100"/>
      <c r="E134" s="100"/>
      <c r="F134" s="100"/>
      <c r="G134" s="97"/>
      <c r="H134" s="97"/>
      <c r="I134" s="97"/>
      <c r="J134" s="97"/>
      <c r="K134" s="97"/>
      <c r="L134" s="97"/>
      <c r="M134" s="97"/>
      <c r="N134" s="97"/>
      <c r="O134" s="97"/>
      <c r="P134" s="97"/>
      <c r="Q134" s="97"/>
      <c r="R134" s="100"/>
      <c r="S134" s="100"/>
      <c r="T134" s="100"/>
      <c r="U134" s="100"/>
      <c r="V134" s="100"/>
      <c r="W134" s="100"/>
      <c r="X134" s="100"/>
      <c r="Y134" s="99"/>
      <c r="Z134" s="100"/>
      <c r="AA134" s="100"/>
      <c r="AB134" s="100"/>
      <c r="AC134" s="100"/>
      <c r="AD134" s="100"/>
      <c r="AE134" s="100"/>
      <c r="AF134" s="100"/>
      <c r="AG134" s="100"/>
      <c r="AH134" s="100"/>
      <c r="AI134" s="100"/>
      <c r="AJ134" s="100"/>
      <c r="AK134" s="100"/>
      <c r="AL134" s="100"/>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row>
    <row r="135" spans="1:86">
      <c r="A135" s="100"/>
      <c r="B135" s="100"/>
      <c r="C135" s="100"/>
      <c r="D135" s="100"/>
      <c r="E135" s="100"/>
      <c r="F135" s="100"/>
      <c r="G135" s="97"/>
      <c r="H135" s="97"/>
      <c r="I135" s="97"/>
      <c r="J135" s="97"/>
      <c r="K135" s="97"/>
      <c r="L135" s="97"/>
      <c r="M135" s="97"/>
      <c r="N135" s="97"/>
      <c r="O135" s="97"/>
      <c r="P135" s="97"/>
      <c r="Q135" s="97"/>
      <c r="R135" s="100"/>
      <c r="S135" s="100"/>
      <c r="T135" s="100"/>
      <c r="U135" s="100"/>
      <c r="V135" s="100"/>
      <c r="W135" s="100"/>
      <c r="X135" s="100"/>
      <c r="Y135" s="99"/>
      <c r="Z135" s="100"/>
      <c r="AA135" s="100"/>
      <c r="AB135" s="100"/>
      <c r="AC135" s="100"/>
      <c r="AD135" s="100"/>
      <c r="AE135" s="100"/>
      <c r="AF135" s="100"/>
      <c r="AG135" s="100"/>
      <c r="AH135" s="100"/>
      <c r="AI135" s="100"/>
      <c r="AJ135" s="100"/>
      <c r="AK135" s="100"/>
      <c r="AL135" s="100"/>
      <c r="AM135" s="97"/>
      <c r="AN135" s="97"/>
      <c r="AO135" s="97"/>
      <c r="AP135" s="97"/>
      <c r="AQ135" s="97"/>
      <c r="AR135" s="9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97"/>
      <c r="BX135" s="97"/>
      <c r="BY135" s="97"/>
      <c r="BZ135" s="97"/>
      <c r="CA135" s="97"/>
      <c r="CB135" s="97"/>
      <c r="CC135" s="97"/>
      <c r="CD135" s="97"/>
      <c r="CE135" s="97"/>
      <c r="CF135" s="97"/>
      <c r="CG135" s="97"/>
      <c r="CH135" s="97"/>
    </row>
    <row r="136" spans="1:86">
      <c r="A136" s="100"/>
      <c r="B136" s="100"/>
      <c r="C136" s="100"/>
      <c r="D136" s="100"/>
      <c r="E136" s="100"/>
      <c r="F136" s="100"/>
      <c r="G136" s="97"/>
      <c r="H136" s="97"/>
      <c r="I136" s="97"/>
      <c r="J136" s="97"/>
      <c r="K136" s="97"/>
      <c r="L136" s="97"/>
      <c r="M136" s="97"/>
      <c r="N136" s="97"/>
      <c r="O136" s="97"/>
      <c r="P136" s="97"/>
      <c r="Q136" s="97"/>
      <c r="R136" s="100"/>
      <c r="S136" s="100"/>
      <c r="T136" s="100"/>
      <c r="U136" s="100"/>
      <c r="V136" s="100"/>
      <c r="W136" s="100"/>
      <c r="X136" s="100"/>
      <c r="Y136" s="99"/>
      <c r="Z136" s="100"/>
      <c r="AA136" s="100"/>
      <c r="AB136" s="100"/>
      <c r="AC136" s="100"/>
      <c r="AD136" s="100"/>
      <c r="AE136" s="100"/>
      <c r="AF136" s="100"/>
      <c r="AG136" s="100"/>
      <c r="AH136" s="100"/>
      <c r="AI136" s="100"/>
      <c r="AJ136" s="100"/>
      <c r="AK136" s="100"/>
      <c r="AL136" s="100"/>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97"/>
      <c r="BQ136" s="97"/>
      <c r="BR136" s="97"/>
      <c r="BS136" s="97"/>
      <c r="BT136" s="97"/>
      <c r="BU136" s="97"/>
      <c r="BV136" s="97"/>
      <c r="BW136" s="97"/>
      <c r="BX136" s="97"/>
      <c r="BY136" s="97"/>
      <c r="BZ136" s="97"/>
      <c r="CA136" s="97"/>
      <c r="CB136" s="97"/>
      <c r="CC136" s="97"/>
      <c r="CD136" s="97"/>
      <c r="CE136" s="97"/>
      <c r="CF136" s="97"/>
      <c r="CG136" s="97"/>
      <c r="CH136" s="97"/>
    </row>
    <row r="137" spans="1:86">
      <c r="A137" s="100"/>
      <c r="B137" s="100"/>
      <c r="C137" s="100"/>
      <c r="D137" s="100"/>
      <c r="E137" s="100"/>
      <c r="F137" s="100"/>
      <c r="G137" s="97"/>
      <c r="H137" s="97"/>
      <c r="I137" s="97"/>
      <c r="J137" s="97"/>
      <c r="K137" s="97"/>
      <c r="L137" s="97"/>
      <c r="M137" s="97"/>
      <c r="N137" s="97"/>
      <c r="O137" s="97"/>
      <c r="P137" s="97"/>
      <c r="Q137" s="97"/>
      <c r="R137" s="100"/>
      <c r="S137" s="100"/>
      <c r="T137" s="100"/>
      <c r="U137" s="100"/>
      <c r="V137" s="100"/>
      <c r="W137" s="100"/>
      <c r="X137" s="100"/>
      <c r="Y137" s="99"/>
      <c r="Z137" s="100"/>
      <c r="AA137" s="100"/>
      <c r="AB137" s="100"/>
      <c r="AC137" s="100"/>
      <c r="AD137" s="100"/>
      <c r="AE137" s="100"/>
      <c r="AF137" s="100"/>
      <c r="AG137" s="100"/>
      <c r="AH137" s="100"/>
      <c r="AI137" s="100"/>
      <c r="AJ137" s="100"/>
      <c r="AK137" s="100"/>
      <c r="AL137" s="100"/>
      <c r="AM137" s="97"/>
      <c r="AN137" s="97"/>
      <c r="AO137" s="97"/>
      <c r="AP137" s="97"/>
      <c r="AQ137" s="97"/>
      <c r="AR137" s="9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c r="BP137" s="97"/>
      <c r="BQ137" s="97"/>
      <c r="BR137" s="97"/>
      <c r="BS137" s="97"/>
      <c r="BT137" s="97"/>
      <c r="BU137" s="97"/>
      <c r="BV137" s="97"/>
      <c r="BW137" s="97"/>
      <c r="BX137" s="97"/>
      <c r="BY137" s="97"/>
      <c r="BZ137" s="97"/>
      <c r="CA137" s="97"/>
      <c r="CB137" s="97"/>
      <c r="CC137" s="97"/>
      <c r="CD137" s="97"/>
      <c r="CE137" s="97"/>
      <c r="CF137" s="97"/>
      <c r="CG137" s="97"/>
      <c r="CH137" s="97"/>
    </row>
    <row r="138" spans="1:86">
      <c r="A138" s="100"/>
      <c r="B138" s="100"/>
      <c r="C138" s="100"/>
      <c r="D138" s="100"/>
      <c r="E138" s="100"/>
      <c r="F138" s="100"/>
      <c r="G138" s="97"/>
      <c r="H138" s="97"/>
      <c r="I138" s="97"/>
      <c r="J138" s="97"/>
      <c r="K138" s="97"/>
      <c r="L138" s="97"/>
      <c r="M138" s="97"/>
      <c r="N138" s="97"/>
      <c r="O138" s="97"/>
      <c r="P138" s="97"/>
      <c r="Q138" s="97"/>
      <c r="R138" s="100"/>
      <c r="S138" s="100"/>
      <c r="T138" s="100"/>
      <c r="U138" s="100"/>
      <c r="V138" s="100"/>
      <c r="W138" s="100"/>
      <c r="X138" s="100"/>
      <c r="Y138" s="99"/>
      <c r="Z138" s="100"/>
      <c r="AA138" s="100"/>
      <c r="AB138" s="100"/>
      <c r="AC138" s="100"/>
      <c r="AD138" s="100"/>
      <c r="AE138" s="100"/>
      <c r="AF138" s="100"/>
      <c r="AG138" s="100"/>
      <c r="AH138" s="100"/>
      <c r="AI138" s="100"/>
      <c r="AJ138" s="100"/>
      <c r="AK138" s="100"/>
      <c r="AL138" s="100"/>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row>
    <row r="139" spans="1:86">
      <c r="A139" s="100"/>
      <c r="B139" s="100"/>
      <c r="C139" s="100"/>
      <c r="D139" s="100"/>
      <c r="E139" s="100"/>
      <c r="F139" s="100"/>
      <c r="G139" s="97"/>
      <c r="H139" s="97"/>
      <c r="I139" s="97"/>
      <c r="J139" s="97"/>
      <c r="K139" s="97"/>
      <c r="L139" s="97"/>
      <c r="M139" s="97"/>
      <c r="N139" s="97"/>
      <c r="O139" s="97"/>
      <c r="P139" s="97"/>
      <c r="Q139" s="97"/>
      <c r="R139" s="100"/>
      <c r="S139" s="100"/>
      <c r="T139" s="100"/>
      <c r="U139" s="100"/>
      <c r="V139" s="100"/>
      <c r="W139" s="100"/>
      <c r="X139" s="100"/>
      <c r="Y139" s="99"/>
      <c r="Z139" s="100"/>
      <c r="AA139" s="100"/>
      <c r="AB139" s="100"/>
      <c r="AC139" s="100"/>
      <c r="AD139" s="100"/>
      <c r="AE139" s="100"/>
      <c r="AF139" s="100"/>
      <c r="AG139" s="100"/>
      <c r="AH139" s="100"/>
      <c r="AI139" s="100"/>
      <c r="AJ139" s="100"/>
      <c r="AK139" s="100"/>
      <c r="AL139" s="100"/>
      <c r="AM139" s="97"/>
      <c r="AN139" s="97"/>
      <c r="AO139" s="97"/>
      <c r="AP139" s="97"/>
      <c r="AQ139" s="97"/>
      <c r="AR139" s="9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c r="BP139" s="97"/>
      <c r="BQ139" s="97"/>
      <c r="BR139" s="97"/>
      <c r="BS139" s="97"/>
      <c r="BT139" s="97"/>
      <c r="BU139" s="97"/>
      <c r="BV139" s="97"/>
      <c r="BW139" s="97"/>
      <c r="BX139" s="97"/>
      <c r="BY139" s="97"/>
      <c r="BZ139" s="97"/>
      <c r="CA139" s="97"/>
      <c r="CB139" s="97"/>
      <c r="CC139" s="97"/>
      <c r="CD139" s="97"/>
      <c r="CE139" s="97"/>
      <c r="CF139" s="97"/>
      <c r="CG139" s="97"/>
      <c r="CH139" s="97"/>
    </row>
    <row r="140" spans="1:86">
      <c r="A140" s="100"/>
      <c r="B140" s="100"/>
      <c r="C140" s="100"/>
      <c r="D140" s="100"/>
      <c r="E140" s="100"/>
      <c r="F140" s="100"/>
      <c r="G140" s="97"/>
      <c r="H140" s="97"/>
      <c r="I140" s="97"/>
      <c r="J140" s="97"/>
      <c r="K140" s="97"/>
      <c r="L140" s="97"/>
      <c r="M140" s="97"/>
      <c r="N140" s="97"/>
      <c r="O140" s="97"/>
      <c r="P140" s="97"/>
      <c r="Q140" s="97"/>
      <c r="R140" s="100"/>
      <c r="S140" s="100"/>
      <c r="T140" s="100"/>
      <c r="U140" s="100"/>
      <c r="V140" s="100"/>
      <c r="W140" s="100"/>
      <c r="X140" s="100"/>
      <c r="Y140" s="99"/>
      <c r="Z140" s="100"/>
      <c r="AA140" s="100"/>
      <c r="AB140" s="100"/>
      <c r="AC140" s="100"/>
      <c r="AD140" s="100"/>
      <c r="AE140" s="100"/>
      <c r="AF140" s="100"/>
      <c r="AG140" s="100"/>
      <c r="AH140" s="100"/>
      <c r="AI140" s="100"/>
      <c r="AJ140" s="100"/>
      <c r="AK140" s="100"/>
      <c r="AL140" s="100"/>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97"/>
      <c r="BR140" s="97"/>
      <c r="BS140" s="97"/>
      <c r="BT140" s="97"/>
      <c r="BU140" s="97"/>
      <c r="BV140" s="97"/>
      <c r="BW140" s="97"/>
      <c r="BX140" s="97"/>
      <c r="BY140" s="97"/>
      <c r="BZ140" s="97"/>
      <c r="CA140" s="97"/>
      <c r="CB140" s="97"/>
      <c r="CC140" s="97"/>
      <c r="CD140" s="97"/>
      <c r="CE140" s="97"/>
      <c r="CF140" s="97"/>
      <c r="CG140" s="97"/>
      <c r="CH140" s="97"/>
    </row>
    <row r="141" spans="1:86">
      <c r="A141" s="100"/>
      <c r="B141" s="100"/>
      <c r="C141" s="100"/>
      <c r="D141" s="100"/>
      <c r="E141" s="100"/>
      <c r="F141" s="100"/>
      <c r="G141" s="97"/>
      <c r="H141" s="97"/>
      <c r="I141" s="97"/>
      <c r="J141" s="97"/>
      <c r="K141" s="97"/>
      <c r="L141" s="97"/>
      <c r="M141" s="97"/>
      <c r="N141" s="97"/>
      <c r="O141" s="97"/>
      <c r="P141" s="97"/>
      <c r="Q141" s="97"/>
      <c r="R141" s="100"/>
      <c r="S141" s="100"/>
      <c r="T141" s="100"/>
      <c r="U141" s="100"/>
      <c r="V141" s="100"/>
      <c r="W141" s="100"/>
      <c r="X141" s="100"/>
      <c r="Y141" s="99"/>
      <c r="Z141" s="100"/>
      <c r="AA141" s="100"/>
      <c r="AB141" s="100"/>
      <c r="AC141" s="100"/>
      <c r="AD141" s="100"/>
      <c r="AE141" s="100"/>
      <c r="AF141" s="100"/>
      <c r="AG141" s="100"/>
      <c r="AH141" s="100"/>
      <c r="AI141" s="100"/>
      <c r="AJ141" s="100"/>
      <c r="AK141" s="100"/>
      <c r="AL141" s="100"/>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row>
    <row r="142" spans="1:86">
      <c r="A142" s="100"/>
      <c r="B142" s="100"/>
      <c r="C142" s="100"/>
      <c r="D142" s="100"/>
      <c r="E142" s="100"/>
      <c r="F142" s="100"/>
      <c r="G142" s="97"/>
      <c r="H142" s="97"/>
      <c r="I142" s="97"/>
      <c r="J142" s="97"/>
      <c r="K142" s="97"/>
      <c r="L142" s="97"/>
      <c r="M142" s="97"/>
      <c r="N142" s="97"/>
      <c r="O142" s="97"/>
      <c r="P142" s="97"/>
      <c r="Q142" s="97"/>
      <c r="R142" s="100"/>
      <c r="S142" s="100"/>
      <c r="T142" s="100"/>
      <c r="U142" s="100"/>
      <c r="V142" s="100"/>
      <c r="W142" s="100"/>
      <c r="X142" s="100"/>
      <c r="Y142" s="99"/>
      <c r="Z142" s="100"/>
      <c r="AA142" s="100"/>
      <c r="AB142" s="100"/>
      <c r="AC142" s="100"/>
      <c r="AD142" s="100"/>
      <c r="AE142" s="100"/>
      <c r="AF142" s="100"/>
      <c r="AG142" s="100"/>
      <c r="AH142" s="100"/>
      <c r="AI142" s="100"/>
      <c r="AJ142" s="100"/>
      <c r="AK142" s="100"/>
      <c r="AL142" s="100"/>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row>
    <row r="143" spans="1:86">
      <c r="A143" s="100"/>
      <c r="B143" s="100"/>
      <c r="C143" s="100"/>
      <c r="D143" s="100"/>
      <c r="E143" s="100"/>
      <c r="F143" s="100"/>
      <c r="G143" s="97"/>
      <c r="H143" s="97"/>
      <c r="I143" s="97"/>
      <c r="J143" s="97"/>
      <c r="K143" s="97"/>
      <c r="L143" s="97"/>
      <c r="M143" s="97"/>
      <c r="N143" s="97"/>
      <c r="O143" s="97"/>
      <c r="P143" s="97"/>
      <c r="Q143" s="97"/>
      <c r="R143" s="100"/>
      <c r="S143" s="100"/>
      <c r="T143" s="100"/>
      <c r="U143" s="100"/>
      <c r="V143" s="100"/>
      <c r="W143" s="100"/>
      <c r="X143" s="100"/>
      <c r="Y143" s="99"/>
      <c r="Z143" s="100"/>
      <c r="AA143" s="100"/>
      <c r="AB143" s="100"/>
      <c r="AC143" s="100"/>
      <c r="AD143" s="100"/>
      <c r="AE143" s="100"/>
      <c r="AF143" s="100"/>
      <c r="AG143" s="100"/>
      <c r="AH143" s="100"/>
      <c r="AI143" s="100"/>
      <c r="AJ143" s="100"/>
      <c r="AK143" s="100"/>
      <c r="AL143" s="100"/>
      <c r="AM143" s="97"/>
      <c r="AN143" s="97"/>
      <c r="AO143" s="97"/>
      <c r="AP143" s="97"/>
      <c r="AQ143" s="97"/>
      <c r="AR143" s="97"/>
      <c r="AS143" s="97"/>
      <c r="AT143" s="97"/>
      <c r="AU143" s="97"/>
      <c r="AV143" s="97"/>
      <c r="AW143" s="97"/>
      <c r="AX143" s="97"/>
      <c r="AY143" s="97"/>
      <c r="AZ143" s="97"/>
      <c r="BA143" s="97"/>
      <c r="BB143" s="97"/>
      <c r="BC143" s="97"/>
      <c r="BD143" s="97"/>
      <c r="BE143" s="97"/>
      <c r="BF143" s="97"/>
      <c r="BG143" s="97"/>
      <c r="BH143" s="97"/>
      <c r="BI143" s="97"/>
      <c r="BJ143" s="97"/>
      <c r="BK143" s="97"/>
      <c r="BL143" s="97"/>
      <c r="BM143" s="97"/>
      <c r="BN143" s="97"/>
      <c r="BO143" s="97"/>
      <c r="BP143" s="97"/>
      <c r="BQ143" s="97"/>
      <c r="BR143" s="97"/>
      <c r="BS143" s="97"/>
      <c r="BT143" s="97"/>
      <c r="BU143" s="97"/>
      <c r="BV143" s="97"/>
      <c r="BW143" s="97"/>
      <c r="BX143" s="97"/>
      <c r="BY143" s="97"/>
      <c r="BZ143" s="97"/>
      <c r="CA143" s="97"/>
      <c r="CB143" s="97"/>
      <c r="CC143" s="97"/>
      <c r="CD143" s="97"/>
      <c r="CE143" s="97"/>
      <c r="CF143" s="97"/>
      <c r="CG143" s="97"/>
      <c r="CH143" s="97"/>
    </row>
    <row r="144" spans="1:86">
      <c r="A144" s="100"/>
      <c r="B144" s="100"/>
      <c r="C144" s="100"/>
      <c r="D144" s="100"/>
      <c r="E144" s="100"/>
      <c r="F144" s="100"/>
      <c r="G144" s="97"/>
      <c r="H144" s="97"/>
      <c r="I144" s="97"/>
      <c r="J144" s="97"/>
      <c r="K144" s="97"/>
      <c r="L144" s="97"/>
      <c r="M144" s="97"/>
      <c r="N144" s="97"/>
      <c r="O144" s="97"/>
      <c r="P144" s="97"/>
      <c r="Q144" s="97"/>
      <c r="R144" s="100"/>
      <c r="S144" s="100"/>
      <c r="T144" s="100"/>
      <c r="U144" s="100"/>
      <c r="V144" s="100"/>
      <c r="W144" s="100"/>
      <c r="X144" s="100"/>
      <c r="Y144" s="99"/>
      <c r="Z144" s="100"/>
      <c r="AA144" s="100"/>
      <c r="AB144" s="100"/>
      <c r="AC144" s="100"/>
      <c r="AD144" s="100"/>
      <c r="AE144" s="100"/>
      <c r="AF144" s="100"/>
      <c r="AG144" s="100"/>
      <c r="AH144" s="100"/>
      <c r="AI144" s="100"/>
      <c r="AJ144" s="100"/>
      <c r="AK144" s="100"/>
      <c r="AL144" s="100"/>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c r="BP144" s="97"/>
      <c r="BQ144" s="97"/>
      <c r="BR144" s="97"/>
      <c r="BS144" s="97"/>
      <c r="BT144" s="97"/>
      <c r="BU144" s="97"/>
      <c r="BV144" s="97"/>
      <c r="BW144" s="97"/>
      <c r="BX144" s="97"/>
      <c r="BY144" s="97"/>
      <c r="BZ144" s="97"/>
      <c r="CA144" s="97"/>
      <c r="CB144" s="97"/>
      <c r="CC144" s="97"/>
      <c r="CD144" s="97"/>
      <c r="CE144" s="97"/>
      <c r="CF144" s="97"/>
      <c r="CG144" s="97"/>
      <c r="CH144" s="97"/>
    </row>
    <row r="145" spans="1:86">
      <c r="A145" s="100"/>
      <c r="B145" s="100"/>
      <c r="C145" s="100"/>
      <c r="D145" s="100"/>
      <c r="E145" s="100"/>
      <c r="F145" s="100"/>
      <c r="G145" s="97"/>
      <c r="H145" s="97"/>
      <c r="I145" s="97"/>
      <c r="J145" s="97"/>
      <c r="K145" s="97"/>
      <c r="L145" s="97"/>
      <c r="M145" s="97"/>
      <c r="N145" s="97"/>
      <c r="O145" s="97"/>
      <c r="P145" s="97"/>
      <c r="Q145" s="97"/>
      <c r="R145" s="100"/>
      <c r="S145" s="100"/>
      <c r="T145" s="100"/>
      <c r="U145" s="100"/>
      <c r="V145" s="100"/>
      <c r="W145" s="100"/>
      <c r="X145" s="100"/>
      <c r="Y145" s="99"/>
      <c r="Z145" s="100"/>
      <c r="AA145" s="100"/>
      <c r="AB145" s="100"/>
      <c r="AC145" s="100"/>
      <c r="AD145" s="100"/>
      <c r="AE145" s="100"/>
      <c r="AF145" s="100"/>
      <c r="AG145" s="100"/>
      <c r="AH145" s="100"/>
      <c r="AI145" s="100"/>
      <c r="AJ145" s="100"/>
      <c r="AK145" s="100"/>
      <c r="AL145" s="100"/>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c r="BP145" s="97"/>
      <c r="BQ145" s="97"/>
      <c r="BR145" s="97"/>
      <c r="BS145" s="97"/>
      <c r="BT145" s="97"/>
      <c r="BU145" s="97"/>
      <c r="BV145" s="97"/>
      <c r="BW145" s="97"/>
      <c r="BX145" s="97"/>
      <c r="BY145" s="97"/>
      <c r="BZ145" s="97"/>
      <c r="CA145" s="97"/>
      <c r="CB145" s="97"/>
      <c r="CC145" s="97"/>
      <c r="CD145" s="97"/>
      <c r="CE145" s="97"/>
      <c r="CF145" s="97"/>
      <c r="CG145" s="97"/>
      <c r="CH145" s="97"/>
    </row>
    <row r="146" spans="1:86">
      <c r="A146" s="100"/>
      <c r="B146" s="100"/>
      <c r="C146" s="100"/>
      <c r="D146" s="100"/>
      <c r="E146" s="100"/>
      <c r="F146" s="100"/>
      <c r="G146" s="97"/>
      <c r="H146" s="97"/>
      <c r="I146" s="97"/>
      <c r="J146" s="97"/>
      <c r="K146" s="97"/>
      <c r="L146" s="97"/>
      <c r="M146" s="97"/>
      <c r="N146" s="97"/>
      <c r="O146" s="97"/>
      <c r="P146" s="97"/>
      <c r="Q146" s="97"/>
      <c r="R146" s="100"/>
      <c r="S146" s="100"/>
      <c r="T146" s="100"/>
      <c r="U146" s="100"/>
      <c r="V146" s="100"/>
      <c r="W146" s="100"/>
      <c r="X146" s="100"/>
      <c r="Y146" s="99"/>
      <c r="Z146" s="100"/>
      <c r="AA146" s="100"/>
      <c r="AB146" s="100"/>
      <c r="AC146" s="100"/>
      <c r="AD146" s="100"/>
      <c r="AE146" s="100"/>
      <c r="AF146" s="100"/>
      <c r="AG146" s="100"/>
      <c r="AH146" s="100"/>
      <c r="AI146" s="100"/>
      <c r="AJ146" s="100"/>
      <c r="AK146" s="100"/>
      <c r="AL146" s="100"/>
      <c r="AM146" s="97"/>
      <c r="AN146" s="97"/>
      <c r="AO146" s="97"/>
      <c r="AP146" s="97"/>
      <c r="AQ146" s="97"/>
      <c r="AR146" s="97"/>
      <c r="AS146" s="97"/>
      <c r="AT146" s="97"/>
      <c r="AU146" s="97"/>
      <c r="AV146" s="97"/>
      <c r="AW146" s="97"/>
      <c r="AX146" s="97"/>
      <c r="AY146" s="97"/>
      <c r="AZ146" s="97"/>
      <c r="BA146" s="97"/>
      <c r="BB146" s="97"/>
      <c r="BC146" s="97"/>
      <c r="BD146" s="97"/>
      <c r="BE146" s="97"/>
      <c r="BF146" s="97"/>
      <c r="BG146" s="97"/>
      <c r="BH146" s="97"/>
      <c r="BI146" s="97"/>
      <c r="BJ146" s="97"/>
      <c r="BK146" s="97"/>
      <c r="BL146" s="97"/>
      <c r="BM146" s="97"/>
      <c r="BN146" s="97"/>
      <c r="BO146" s="97"/>
      <c r="BP146" s="97"/>
      <c r="BQ146" s="97"/>
      <c r="BR146" s="97"/>
      <c r="BS146" s="97"/>
      <c r="BT146" s="97"/>
      <c r="BU146" s="97"/>
      <c r="BV146" s="97"/>
      <c r="BW146" s="97"/>
      <c r="BX146" s="97"/>
      <c r="BY146" s="97"/>
      <c r="BZ146" s="97"/>
      <c r="CA146" s="97"/>
      <c r="CB146" s="97"/>
      <c r="CC146" s="97"/>
      <c r="CD146" s="97"/>
      <c r="CE146" s="97"/>
      <c r="CF146" s="97"/>
      <c r="CG146" s="97"/>
      <c r="CH146" s="97"/>
    </row>
    <row r="147" spans="1:86">
      <c r="A147" s="100"/>
      <c r="B147" s="100"/>
      <c r="C147" s="100"/>
      <c r="D147" s="100"/>
      <c r="E147" s="100"/>
      <c r="F147" s="100"/>
      <c r="G147" s="97"/>
      <c r="H147" s="97"/>
      <c r="I147" s="97"/>
      <c r="J147" s="97"/>
      <c r="K147" s="97"/>
      <c r="L147" s="97"/>
      <c r="M147" s="97"/>
      <c r="N147" s="97"/>
      <c r="O147" s="97"/>
      <c r="P147" s="97"/>
      <c r="Q147" s="97"/>
      <c r="R147" s="100"/>
      <c r="S147" s="100"/>
      <c r="T147" s="100"/>
      <c r="U147" s="100"/>
      <c r="V147" s="100"/>
      <c r="W147" s="100"/>
      <c r="X147" s="100"/>
      <c r="Y147" s="99"/>
      <c r="Z147" s="100"/>
      <c r="AA147" s="100"/>
      <c r="AB147" s="100"/>
      <c r="AC147" s="100"/>
      <c r="AD147" s="100"/>
      <c r="AE147" s="100"/>
      <c r="AF147" s="100"/>
      <c r="AG147" s="100"/>
      <c r="AH147" s="100"/>
      <c r="AI147" s="100"/>
      <c r="AJ147" s="100"/>
      <c r="AK147" s="100"/>
      <c r="AL147" s="100"/>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c r="BY147" s="97"/>
      <c r="BZ147" s="97"/>
      <c r="CA147" s="97"/>
      <c r="CB147" s="97"/>
      <c r="CC147" s="97"/>
      <c r="CD147" s="97"/>
      <c r="CE147" s="97"/>
      <c r="CF147" s="97"/>
      <c r="CG147" s="97"/>
      <c r="CH147" s="97"/>
    </row>
    <row r="148" spans="1:86">
      <c r="A148" s="100"/>
      <c r="B148" s="100"/>
      <c r="C148" s="100"/>
      <c r="D148" s="100"/>
      <c r="E148" s="100"/>
      <c r="F148" s="100"/>
      <c r="G148" s="97"/>
      <c r="H148" s="97"/>
      <c r="I148" s="97"/>
      <c r="J148" s="97"/>
      <c r="K148" s="97"/>
      <c r="L148" s="97"/>
      <c r="M148" s="97"/>
      <c r="N148" s="97"/>
      <c r="O148" s="97"/>
      <c r="P148" s="97"/>
      <c r="Q148" s="97"/>
      <c r="R148" s="100"/>
      <c r="S148" s="100"/>
      <c r="T148" s="100"/>
      <c r="U148" s="100"/>
      <c r="V148" s="100"/>
      <c r="W148" s="100"/>
      <c r="X148" s="100"/>
      <c r="Y148" s="99"/>
      <c r="Z148" s="100"/>
      <c r="AA148" s="100"/>
      <c r="AB148" s="100"/>
      <c r="AC148" s="100"/>
      <c r="AD148" s="100"/>
      <c r="AE148" s="100"/>
      <c r="AF148" s="100"/>
      <c r="AG148" s="100"/>
      <c r="AH148" s="100"/>
      <c r="AI148" s="100"/>
      <c r="AJ148" s="100"/>
      <c r="AK148" s="100"/>
      <c r="AL148" s="100"/>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row>
    <row r="149" spans="1:86">
      <c r="A149" s="100"/>
      <c r="B149" s="100"/>
      <c r="C149" s="100"/>
      <c r="D149" s="100"/>
      <c r="E149" s="100"/>
      <c r="F149" s="100"/>
      <c r="G149" s="97"/>
      <c r="H149" s="97"/>
      <c r="I149" s="97"/>
      <c r="J149" s="97"/>
      <c r="K149" s="97"/>
      <c r="L149" s="97"/>
      <c r="M149" s="97"/>
      <c r="N149" s="97"/>
      <c r="O149" s="97"/>
      <c r="P149" s="97"/>
      <c r="Q149" s="97"/>
      <c r="R149" s="100"/>
      <c r="S149" s="100"/>
      <c r="T149" s="100"/>
      <c r="U149" s="100"/>
      <c r="V149" s="100"/>
      <c r="W149" s="100"/>
      <c r="X149" s="100"/>
      <c r="Y149" s="99"/>
      <c r="Z149" s="100"/>
      <c r="AA149" s="100"/>
      <c r="AB149" s="100"/>
      <c r="AC149" s="100"/>
      <c r="AD149" s="100"/>
      <c r="AE149" s="100"/>
      <c r="AF149" s="100"/>
      <c r="AG149" s="100"/>
      <c r="AH149" s="100"/>
      <c r="AI149" s="100"/>
      <c r="AJ149" s="100"/>
      <c r="AK149" s="100"/>
      <c r="AL149" s="100"/>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row>
    <row r="150" spans="1:86">
      <c r="A150" s="100"/>
      <c r="B150" s="100"/>
      <c r="C150" s="100"/>
      <c r="D150" s="100"/>
      <c r="E150" s="100"/>
      <c r="F150" s="100"/>
      <c r="G150" s="97"/>
      <c r="H150" s="97"/>
      <c r="I150" s="97"/>
      <c r="J150" s="97"/>
      <c r="K150" s="97"/>
      <c r="L150" s="97"/>
      <c r="M150" s="97"/>
      <c r="N150" s="97"/>
      <c r="O150" s="97"/>
      <c r="P150" s="97"/>
      <c r="Q150" s="97"/>
      <c r="R150" s="100"/>
      <c r="S150" s="100"/>
      <c r="T150" s="100"/>
      <c r="U150" s="100"/>
      <c r="V150" s="100"/>
      <c r="W150" s="100"/>
      <c r="X150" s="100"/>
      <c r="Y150" s="99"/>
      <c r="Z150" s="100"/>
      <c r="AA150" s="100"/>
      <c r="AB150" s="100"/>
      <c r="AC150" s="100"/>
      <c r="AD150" s="100"/>
      <c r="AE150" s="100"/>
      <c r="AF150" s="100"/>
      <c r="AG150" s="100"/>
      <c r="AH150" s="100"/>
      <c r="AI150" s="100"/>
      <c r="AJ150" s="100"/>
      <c r="AK150" s="100"/>
      <c r="AL150" s="100"/>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c r="BP150" s="97"/>
      <c r="BQ150" s="97"/>
      <c r="BR150" s="97"/>
      <c r="BS150" s="97"/>
      <c r="BT150" s="97"/>
      <c r="BU150" s="97"/>
      <c r="BV150" s="97"/>
      <c r="BW150" s="97"/>
      <c r="BX150" s="97"/>
      <c r="BY150" s="97"/>
      <c r="BZ150" s="97"/>
      <c r="CA150" s="97"/>
      <c r="CB150" s="97"/>
      <c r="CC150" s="97"/>
      <c r="CD150" s="97"/>
      <c r="CE150" s="97"/>
      <c r="CF150" s="97"/>
      <c r="CG150" s="97"/>
      <c r="CH150" s="97"/>
    </row>
    <row r="151" spans="1:86">
      <c r="A151" s="100"/>
      <c r="B151" s="100"/>
      <c r="C151" s="100"/>
      <c r="D151" s="100"/>
      <c r="E151" s="100"/>
      <c r="F151" s="100"/>
      <c r="G151" s="97"/>
      <c r="H151" s="97"/>
      <c r="I151" s="97"/>
      <c r="J151" s="97"/>
      <c r="K151" s="97"/>
      <c r="L151" s="97"/>
      <c r="M151" s="97"/>
      <c r="N151" s="97"/>
      <c r="O151" s="97"/>
      <c r="P151" s="97"/>
      <c r="Q151" s="97"/>
      <c r="R151" s="100"/>
      <c r="S151" s="100"/>
      <c r="T151" s="100"/>
      <c r="U151" s="100"/>
      <c r="V151" s="100"/>
      <c r="W151" s="100"/>
      <c r="X151" s="100"/>
      <c r="Y151" s="99"/>
      <c r="Z151" s="100"/>
      <c r="AA151" s="100"/>
      <c r="AB151" s="100"/>
      <c r="AC151" s="100"/>
      <c r="AD151" s="100"/>
      <c r="AE151" s="100"/>
      <c r="AF151" s="100"/>
      <c r="AG151" s="100"/>
      <c r="AH151" s="100"/>
      <c r="AI151" s="100"/>
      <c r="AJ151" s="100"/>
      <c r="AK151" s="100"/>
      <c r="AL151" s="100"/>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c r="BP151" s="97"/>
      <c r="BQ151" s="97"/>
      <c r="BR151" s="97"/>
      <c r="BS151" s="97"/>
      <c r="BT151" s="97"/>
      <c r="BU151" s="97"/>
      <c r="BV151" s="97"/>
      <c r="BW151" s="97"/>
      <c r="BX151" s="97"/>
      <c r="BY151" s="97"/>
      <c r="BZ151" s="97"/>
      <c r="CA151" s="97"/>
      <c r="CB151" s="97"/>
      <c r="CC151" s="97"/>
      <c r="CD151" s="97"/>
      <c r="CE151" s="97"/>
      <c r="CF151" s="97"/>
      <c r="CG151" s="97"/>
      <c r="CH151" s="97"/>
    </row>
    <row r="152" spans="1:86">
      <c r="A152" s="100"/>
      <c r="B152" s="100"/>
      <c r="C152" s="100"/>
      <c r="D152" s="100"/>
      <c r="E152" s="100"/>
      <c r="F152" s="100"/>
      <c r="G152" s="97"/>
      <c r="H152" s="97"/>
      <c r="I152" s="97"/>
      <c r="J152" s="97"/>
      <c r="K152" s="97"/>
      <c r="L152" s="97"/>
      <c r="M152" s="97"/>
      <c r="N152" s="97"/>
      <c r="O152" s="97"/>
      <c r="P152" s="97"/>
      <c r="Q152" s="97"/>
      <c r="R152" s="100"/>
      <c r="S152" s="100"/>
      <c r="T152" s="100"/>
      <c r="U152" s="100"/>
      <c r="V152" s="100"/>
      <c r="W152" s="100"/>
      <c r="X152" s="100"/>
      <c r="Y152" s="99"/>
      <c r="Z152" s="100"/>
      <c r="AA152" s="100"/>
      <c r="AB152" s="100"/>
      <c r="AC152" s="100"/>
      <c r="AD152" s="100"/>
      <c r="AE152" s="100"/>
      <c r="AF152" s="100"/>
      <c r="AG152" s="100"/>
      <c r="AH152" s="100"/>
      <c r="AI152" s="100"/>
      <c r="AJ152" s="100"/>
      <c r="AK152" s="100"/>
      <c r="AL152" s="100"/>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c r="CC152" s="97"/>
      <c r="CD152" s="97"/>
      <c r="CE152" s="97"/>
      <c r="CF152" s="97"/>
      <c r="CG152" s="97"/>
      <c r="CH152" s="97"/>
    </row>
    <row r="153" spans="1:86">
      <c r="A153" s="100"/>
      <c r="B153" s="100"/>
      <c r="C153" s="100"/>
      <c r="D153" s="100"/>
      <c r="E153" s="100"/>
      <c r="F153" s="100"/>
      <c r="G153" s="97"/>
      <c r="H153" s="97"/>
      <c r="I153" s="97"/>
      <c r="J153" s="97"/>
      <c r="K153" s="97"/>
      <c r="L153" s="97"/>
      <c r="M153" s="97"/>
      <c r="N153" s="97"/>
      <c r="O153" s="97"/>
      <c r="P153" s="97"/>
      <c r="Q153" s="97"/>
      <c r="R153" s="100"/>
      <c r="S153" s="100"/>
      <c r="T153" s="100"/>
      <c r="U153" s="100"/>
      <c r="V153" s="100"/>
      <c r="W153" s="100"/>
      <c r="X153" s="100"/>
      <c r="Y153" s="99"/>
      <c r="Z153" s="100"/>
      <c r="AA153" s="100"/>
      <c r="AB153" s="100"/>
      <c r="AC153" s="100"/>
      <c r="AD153" s="100"/>
      <c r="AE153" s="100"/>
      <c r="AF153" s="100"/>
      <c r="AG153" s="100"/>
      <c r="AH153" s="100"/>
      <c r="AI153" s="100"/>
      <c r="AJ153" s="100"/>
      <c r="AK153" s="100"/>
      <c r="AL153" s="100"/>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c r="BP153" s="97"/>
      <c r="BQ153" s="97"/>
      <c r="BR153" s="97"/>
      <c r="BS153" s="97"/>
      <c r="BT153" s="97"/>
      <c r="BU153" s="97"/>
      <c r="BV153" s="97"/>
      <c r="BW153" s="97"/>
      <c r="BX153" s="97"/>
      <c r="BY153" s="97"/>
      <c r="BZ153" s="97"/>
      <c r="CA153" s="97"/>
      <c r="CB153" s="97"/>
      <c r="CC153" s="97"/>
      <c r="CD153" s="97"/>
      <c r="CE153" s="97"/>
      <c r="CF153" s="97"/>
      <c r="CG153" s="97"/>
      <c r="CH153" s="97"/>
    </row>
    <row r="154" spans="1:86">
      <c r="A154" s="100"/>
      <c r="B154" s="100"/>
      <c r="C154" s="100"/>
      <c r="D154" s="100"/>
      <c r="E154" s="100"/>
      <c r="F154" s="100"/>
      <c r="G154" s="97"/>
      <c r="H154" s="97"/>
      <c r="I154" s="97"/>
      <c r="J154" s="97"/>
      <c r="K154" s="97"/>
      <c r="L154" s="97"/>
      <c r="M154" s="97"/>
      <c r="N154" s="97"/>
      <c r="O154" s="97"/>
      <c r="P154" s="97"/>
      <c r="Q154" s="97"/>
      <c r="R154" s="100"/>
      <c r="S154" s="100"/>
      <c r="T154" s="100"/>
      <c r="U154" s="100"/>
      <c r="V154" s="100"/>
      <c r="W154" s="100"/>
      <c r="X154" s="100"/>
      <c r="Y154" s="99"/>
      <c r="Z154" s="100"/>
      <c r="AA154" s="100"/>
      <c r="AB154" s="100"/>
      <c r="AC154" s="100"/>
      <c r="AD154" s="100"/>
      <c r="AE154" s="100"/>
      <c r="AF154" s="100"/>
      <c r="AG154" s="100"/>
      <c r="AH154" s="100"/>
      <c r="AI154" s="100"/>
      <c r="AJ154" s="100"/>
      <c r="AK154" s="100"/>
      <c r="AL154" s="100"/>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c r="BP154" s="97"/>
      <c r="BQ154" s="97"/>
      <c r="BR154" s="97"/>
      <c r="BS154" s="97"/>
      <c r="BT154" s="97"/>
      <c r="BU154" s="97"/>
      <c r="BV154" s="97"/>
      <c r="BW154" s="97"/>
      <c r="BX154" s="97"/>
      <c r="BY154" s="97"/>
      <c r="BZ154" s="97"/>
      <c r="CA154" s="97"/>
      <c r="CB154" s="97"/>
      <c r="CC154" s="97"/>
      <c r="CD154" s="97"/>
      <c r="CE154" s="97"/>
      <c r="CF154" s="97"/>
      <c r="CG154" s="97"/>
      <c r="CH154" s="97"/>
    </row>
    <row r="155" spans="1:86">
      <c r="A155" s="100"/>
      <c r="B155" s="100"/>
      <c r="C155" s="100"/>
      <c r="D155" s="100"/>
      <c r="E155" s="100"/>
      <c r="F155" s="100"/>
      <c r="G155" s="97"/>
      <c r="H155" s="97"/>
      <c r="I155" s="97"/>
      <c r="J155" s="97"/>
      <c r="K155" s="97"/>
      <c r="L155" s="97"/>
      <c r="M155" s="97"/>
      <c r="N155" s="97"/>
      <c r="O155" s="97"/>
      <c r="P155" s="97"/>
      <c r="Q155" s="97"/>
      <c r="R155" s="100"/>
      <c r="S155" s="100"/>
      <c r="T155" s="100"/>
      <c r="U155" s="100"/>
      <c r="V155" s="100"/>
      <c r="W155" s="100"/>
      <c r="X155" s="100"/>
      <c r="Y155" s="99"/>
      <c r="Z155" s="100"/>
      <c r="AA155" s="100"/>
      <c r="AB155" s="100"/>
      <c r="AC155" s="100"/>
      <c r="AD155" s="100"/>
      <c r="AE155" s="100"/>
      <c r="AF155" s="100"/>
      <c r="AG155" s="100"/>
      <c r="AH155" s="100"/>
      <c r="AI155" s="100"/>
      <c r="AJ155" s="100"/>
      <c r="AK155" s="100"/>
      <c r="AL155" s="100"/>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row>
    <row r="156" spans="1:86">
      <c r="A156" s="100"/>
      <c r="B156" s="100"/>
      <c r="C156" s="100"/>
      <c r="D156" s="100"/>
      <c r="E156" s="100"/>
      <c r="F156" s="100"/>
      <c r="G156" s="97"/>
      <c r="H156" s="97"/>
      <c r="I156" s="97"/>
      <c r="J156" s="97"/>
      <c r="K156" s="97"/>
      <c r="L156" s="97"/>
      <c r="M156" s="97"/>
      <c r="N156" s="97"/>
      <c r="O156" s="97"/>
      <c r="P156" s="97"/>
      <c r="Q156" s="97"/>
      <c r="R156" s="100"/>
      <c r="S156" s="100"/>
      <c r="T156" s="100"/>
      <c r="U156" s="100"/>
      <c r="V156" s="100"/>
      <c r="W156" s="100"/>
      <c r="X156" s="100"/>
      <c r="Y156" s="99"/>
      <c r="Z156" s="100"/>
      <c r="AA156" s="100"/>
      <c r="AB156" s="100"/>
      <c r="AC156" s="100"/>
      <c r="AD156" s="100"/>
      <c r="AE156" s="100"/>
      <c r="AF156" s="100"/>
      <c r="AG156" s="100"/>
      <c r="AH156" s="100"/>
      <c r="AI156" s="100"/>
      <c r="AJ156" s="100"/>
      <c r="AK156" s="100"/>
      <c r="AL156" s="100"/>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row>
    <row r="157" spans="1:86">
      <c r="A157" s="100"/>
      <c r="B157" s="100"/>
      <c r="C157" s="100"/>
      <c r="D157" s="100"/>
      <c r="E157" s="100"/>
      <c r="F157" s="100"/>
      <c r="G157" s="97"/>
      <c r="H157" s="97"/>
      <c r="I157" s="97"/>
      <c r="J157" s="97"/>
      <c r="K157" s="97"/>
      <c r="L157" s="97"/>
      <c r="M157" s="97"/>
      <c r="N157" s="97"/>
      <c r="O157" s="97"/>
      <c r="P157" s="97"/>
      <c r="Q157" s="97"/>
      <c r="R157" s="100"/>
      <c r="S157" s="100"/>
      <c r="T157" s="100"/>
      <c r="U157" s="100"/>
      <c r="V157" s="100"/>
      <c r="W157" s="100"/>
      <c r="X157" s="100"/>
      <c r="Y157" s="99"/>
      <c r="Z157" s="100"/>
      <c r="AA157" s="100"/>
      <c r="AB157" s="100"/>
      <c r="AC157" s="100"/>
      <c r="AD157" s="100"/>
      <c r="AE157" s="100"/>
      <c r="AF157" s="100"/>
      <c r="AG157" s="100"/>
      <c r="AH157" s="100"/>
      <c r="AI157" s="100"/>
      <c r="AJ157" s="100"/>
      <c r="AK157" s="100"/>
      <c r="AL157" s="100"/>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row>
    <row r="158" spans="1:86">
      <c r="A158" s="100"/>
      <c r="B158" s="100"/>
      <c r="C158" s="100"/>
      <c r="D158" s="100"/>
      <c r="E158" s="100"/>
      <c r="F158" s="100"/>
      <c r="G158" s="97"/>
      <c r="H158" s="97"/>
      <c r="I158" s="97"/>
      <c r="J158" s="97"/>
      <c r="K158" s="97"/>
      <c r="L158" s="97"/>
      <c r="M158" s="97"/>
      <c r="N158" s="97"/>
      <c r="O158" s="97"/>
      <c r="P158" s="97"/>
      <c r="Q158" s="97"/>
      <c r="R158" s="100"/>
      <c r="S158" s="100"/>
      <c r="T158" s="100"/>
      <c r="U158" s="100"/>
      <c r="V158" s="100"/>
      <c r="W158" s="100"/>
      <c r="X158" s="100"/>
      <c r="Y158" s="99"/>
      <c r="Z158" s="100"/>
      <c r="AA158" s="100"/>
      <c r="AB158" s="100"/>
      <c r="AC158" s="100"/>
      <c r="AD158" s="100"/>
      <c r="AE158" s="100"/>
      <c r="AF158" s="100"/>
      <c r="AG158" s="100"/>
      <c r="AH158" s="100"/>
      <c r="AI158" s="100"/>
      <c r="AJ158" s="100"/>
      <c r="AK158" s="100"/>
      <c r="AL158" s="100"/>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row>
    <row r="159" spans="1:86">
      <c r="A159" s="100"/>
      <c r="B159" s="100"/>
      <c r="C159" s="100"/>
      <c r="D159" s="100"/>
      <c r="E159" s="100"/>
      <c r="F159" s="100"/>
      <c r="G159" s="97"/>
      <c r="H159" s="97"/>
      <c r="I159" s="97"/>
      <c r="J159" s="97"/>
      <c r="K159" s="97"/>
      <c r="L159" s="97"/>
      <c r="M159" s="97"/>
      <c r="N159" s="97"/>
      <c r="O159" s="97"/>
      <c r="P159" s="97"/>
      <c r="Q159" s="97"/>
      <c r="R159" s="100"/>
      <c r="S159" s="100"/>
      <c r="T159" s="100"/>
      <c r="U159" s="100"/>
      <c r="V159" s="100"/>
      <c r="W159" s="100"/>
      <c r="X159" s="100"/>
      <c r="Y159" s="99"/>
      <c r="Z159" s="100"/>
      <c r="AA159" s="100"/>
      <c r="AB159" s="100"/>
      <c r="AC159" s="100"/>
      <c r="AD159" s="100"/>
      <c r="AE159" s="100"/>
      <c r="AF159" s="100"/>
      <c r="AG159" s="100"/>
      <c r="AH159" s="100"/>
      <c r="AI159" s="100"/>
      <c r="AJ159" s="100"/>
      <c r="AK159" s="100"/>
      <c r="AL159" s="100"/>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c r="BP159" s="97"/>
      <c r="BQ159" s="97"/>
      <c r="BR159" s="97"/>
      <c r="BS159" s="97"/>
      <c r="BT159" s="97"/>
      <c r="BU159" s="97"/>
      <c r="BV159" s="97"/>
      <c r="BW159" s="97"/>
      <c r="BX159" s="97"/>
      <c r="BY159" s="97"/>
      <c r="BZ159" s="97"/>
      <c r="CA159" s="97"/>
      <c r="CB159" s="97"/>
      <c r="CC159" s="97"/>
      <c r="CD159" s="97"/>
      <c r="CE159" s="97"/>
      <c r="CF159" s="97"/>
      <c r="CG159" s="97"/>
      <c r="CH159" s="97"/>
    </row>
    <row r="160" spans="1:86">
      <c r="A160" s="100"/>
      <c r="B160" s="100"/>
      <c r="C160" s="100"/>
      <c r="D160" s="100"/>
      <c r="E160" s="100"/>
      <c r="F160" s="100"/>
      <c r="G160" s="97"/>
      <c r="H160" s="97"/>
      <c r="I160" s="97"/>
      <c r="J160" s="97"/>
      <c r="K160" s="97"/>
      <c r="L160" s="97"/>
      <c r="M160" s="97"/>
      <c r="N160" s="97"/>
      <c r="O160" s="97"/>
      <c r="P160" s="97"/>
      <c r="Q160" s="97"/>
      <c r="R160" s="100"/>
      <c r="S160" s="100"/>
      <c r="T160" s="100"/>
      <c r="U160" s="100"/>
      <c r="V160" s="100"/>
      <c r="W160" s="100"/>
      <c r="X160" s="100"/>
      <c r="Y160" s="99"/>
      <c r="Z160" s="100"/>
      <c r="AA160" s="100"/>
      <c r="AB160" s="100"/>
      <c r="AC160" s="100"/>
      <c r="AD160" s="100"/>
      <c r="AE160" s="100"/>
      <c r="AF160" s="100"/>
      <c r="AG160" s="100"/>
      <c r="AH160" s="100"/>
      <c r="AI160" s="100"/>
      <c r="AJ160" s="100"/>
      <c r="AK160" s="100"/>
      <c r="AL160" s="100"/>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row>
    <row r="161" spans="1:86">
      <c r="A161" s="100"/>
      <c r="B161" s="100"/>
      <c r="C161" s="100"/>
      <c r="D161" s="100"/>
      <c r="E161" s="100"/>
      <c r="F161" s="100"/>
      <c r="G161" s="97"/>
      <c r="H161" s="97"/>
      <c r="I161" s="97"/>
      <c r="J161" s="97"/>
      <c r="K161" s="97"/>
      <c r="L161" s="97"/>
      <c r="M161" s="97"/>
      <c r="N161" s="97"/>
      <c r="O161" s="97"/>
      <c r="P161" s="97"/>
      <c r="Q161" s="97"/>
      <c r="R161" s="100"/>
      <c r="S161" s="100"/>
      <c r="T161" s="100"/>
      <c r="U161" s="100"/>
      <c r="V161" s="100"/>
      <c r="W161" s="100"/>
      <c r="X161" s="100"/>
      <c r="Y161" s="99"/>
      <c r="Z161" s="100"/>
      <c r="AA161" s="100"/>
      <c r="AB161" s="100"/>
      <c r="AC161" s="100"/>
      <c r="AD161" s="100"/>
      <c r="AE161" s="100"/>
      <c r="AF161" s="100"/>
      <c r="AG161" s="100"/>
      <c r="AH161" s="100"/>
      <c r="AI161" s="100"/>
      <c r="AJ161" s="100"/>
      <c r="AK161" s="100"/>
      <c r="AL161" s="100"/>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row>
    <row r="162" spans="1:86">
      <c r="A162" s="100"/>
      <c r="B162" s="100"/>
      <c r="C162" s="100"/>
      <c r="D162" s="100"/>
      <c r="E162" s="100"/>
      <c r="F162" s="100"/>
      <c r="G162" s="97"/>
      <c r="H162" s="97"/>
      <c r="I162" s="97"/>
      <c r="J162" s="97"/>
      <c r="K162" s="97"/>
      <c r="L162" s="97"/>
      <c r="M162" s="97"/>
      <c r="N162" s="97"/>
      <c r="O162" s="97"/>
      <c r="P162" s="97"/>
      <c r="Q162" s="97"/>
      <c r="R162" s="100"/>
      <c r="S162" s="100"/>
      <c r="T162" s="100"/>
      <c r="U162" s="100"/>
      <c r="V162" s="100"/>
      <c r="W162" s="100"/>
      <c r="X162" s="100"/>
      <c r="Y162" s="99"/>
      <c r="Z162" s="100"/>
      <c r="AA162" s="100"/>
      <c r="AB162" s="100"/>
      <c r="AC162" s="100"/>
      <c r="AD162" s="100"/>
      <c r="AE162" s="100"/>
      <c r="AF162" s="100"/>
      <c r="AG162" s="100"/>
      <c r="AH162" s="100"/>
      <c r="AI162" s="100"/>
      <c r="AJ162" s="100"/>
      <c r="AK162" s="100"/>
      <c r="AL162" s="100"/>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c r="BP162" s="97"/>
      <c r="BQ162" s="97"/>
      <c r="BR162" s="97"/>
      <c r="BS162" s="97"/>
      <c r="BT162" s="97"/>
      <c r="BU162" s="97"/>
      <c r="BV162" s="97"/>
      <c r="BW162" s="97"/>
      <c r="BX162" s="97"/>
      <c r="BY162" s="97"/>
      <c r="BZ162" s="97"/>
      <c r="CA162" s="97"/>
      <c r="CB162" s="97"/>
      <c r="CC162" s="97"/>
      <c r="CD162" s="97"/>
      <c r="CE162" s="97"/>
      <c r="CF162" s="97"/>
      <c r="CG162" s="97"/>
      <c r="CH162" s="97"/>
    </row>
    <row r="163" spans="1:86">
      <c r="A163" s="100"/>
      <c r="B163" s="100"/>
      <c r="C163" s="100"/>
      <c r="D163" s="100"/>
      <c r="E163" s="100"/>
      <c r="F163" s="100"/>
      <c r="G163" s="97"/>
      <c r="H163" s="97"/>
      <c r="I163" s="97"/>
      <c r="J163" s="97"/>
      <c r="K163" s="97"/>
      <c r="L163" s="97"/>
      <c r="M163" s="97"/>
      <c r="N163" s="97"/>
      <c r="O163" s="97"/>
      <c r="P163" s="97"/>
      <c r="Q163" s="97"/>
      <c r="R163" s="100"/>
      <c r="S163" s="100"/>
      <c r="T163" s="100"/>
      <c r="U163" s="100"/>
      <c r="V163" s="100"/>
      <c r="W163" s="100"/>
      <c r="X163" s="100"/>
      <c r="Y163" s="99"/>
      <c r="Z163" s="100"/>
      <c r="AA163" s="100"/>
      <c r="AB163" s="100"/>
      <c r="AC163" s="100"/>
      <c r="AD163" s="100"/>
      <c r="AE163" s="100"/>
      <c r="AF163" s="100"/>
      <c r="AG163" s="100"/>
      <c r="AH163" s="100"/>
      <c r="AI163" s="100"/>
      <c r="AJ163" s="100"/>
      <c r="AK163" s="100"/>
      <c r="AL163" s="100"/>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c r="BP163" s="97"/>
      <c r="BQ163" s="97"/>
      <c r="BR163" s="97"/>
      <c r="BS163" s="97"/>
      <c r="BT163" s="97"/>
      <c r="BU163" s="97"/>
      <c r="BV163" s="97"/>
      <c r="BW163" s="97"/>
      <c r="BX163" s="97"/>
      <c r="BY163" s="97"/>
      <c r="BZ163" s="97"/>
      <c r="CA163" s="97"/>
      <c r="CB163" s="97"/>
      <c r="CC163" s="97"/>
      <c r="CD163" s="97"/>
      <c r="CE163" s="97"/>
      <c r="CF163" s="97"/>
      <c r="CG163" s="97"/>
      <c r="CH163" s="97"/>
    </row>
    <row r="164" spans="1:86">
      <c r="A164" s="100"/>
      <c r="B164" s="100"/>
      <c r="C164" s="100"/>
      <c r="D164" s="100"/>
      <c r="E164" s="100"/>
      <c r="F164" s="100"/>
      <c r="G164" s="97"/>
      <c r="H164" s="97"/>
      <c r="I164" s="97"/>
      <c r="J164" s="97"/>
      <c r="K164" s="97"/>
      <c r="L164" s="97"/>
      <c r="M164" s="97"/>
      <c r="N164" s="97"/>
      <c r="O164" s="97"/>
      <c r="P164" s="97"/>
      <c r="Q164" s="97"/>
      <c r="R164" s="100"/>
      <c r="S164" s="100"/>
      <c r="T164" s="100"/>
      <c r="U164" s="100"/>
      <c r="V164" s="100"/>
      <c r="W164" s="100"/>
      <c r="X164" s="100"/>
      <c r="Y164" s="99"/>
      <c r="Z164" s="100"/>
      <c r="AA164" s="100"/>
      <c r="AB164" s="100"/>
      <c r="AC164" s="100"/>
      <c r="AD164" s="100"/>
      <c r="AE164" s="100"/>
      <c r="AF164" s="100"/>
      <c r="AG164" s="100"/>
      <c r="AH164" s="100"/>
      <c r="AI164" s="100"/>
      <c r="AJ164" s="100"/>
      <c r="AK164" s="100"/>
      <c r="AL164" s="100"/>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row>
    <row r="165" spans="1:86">
      <c r="A165" s="100"/>
      <c r="B165" s="100"/>
      <c r="C165" s="100"/>
      <c r="D165" s="100"/>
      <c r="E165" s="100"/>
      <c r="F165" s="100"/>
      <c r="G165" s="97"/>
      <c r="H165" s="97"/>
      <c r="I165" s="97"/>
      <c r="J165" s="97"/>
      <c r="K165" s="97"/>
      <c r="L165" s="97"/>
      <c r="M165" s="97"/>
      <c r="N165" s="97"/>
      <c r="O165" s="97"/>
      <c r="P165" s="97"/>
      <c r="Q165" s="97"/>
      <c r="R165" s="100"/>
      <c r="S165" s="100"/>
      <c r="T165" s="100"/>
      <c r="U165" s="100"/>
      <c r="V165" s="100"/>
      <c r="W165" s="100"/>
      <c r="X165" s="100"/>
      <c r="Y165" s="99"/>
      <c r="Z165" s="100"/>
      <c r="AA165" s="100"/>
      <c r="AB165" s="100"/>
      <c r="AC165" s="100"/>
      <c r="AD165" s="100"/>
      <c r="AE165" s="100"/>
      <c r="AF165" s="100"/>
      <c r="AG165" s="100"/>
      <c r="AH165" s="100"/>
      <c r="AI165" s="100"/>
      <c r="AJ165" s="100"/>
      <c r="AK165" s="100"/>
      <c r="AL165" s="100"/>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c r="BP165" s="97"/>
      <c r="BQ165" s="97"/>
      <c r="BR165" s="97"/>
      <c r="BS165" s="97"/>
      <c r="BT165" s="97"/>
      <c r="BU165" s="97"/>
      <c r="BV165" s="97"/>
      <c r="BW165" s="97"/>
      <c r="BX165" s="97"/>
      <c r="BY165" s="97"/>
      <c r="BZ165" s="97"/>
      <c r="CA165" s="97"/>
      <c r="CB165" s="97"/>
      <c r="CC165" s="97"/>
      <c r="CD165" s="97"/>
      <c r="CE165" s="97"/>
      <c r="CF165" s="97"/>
      <c r="CG165" s="97"/>
      <c r="CH165" s="97"/>
    </row>
    <row r="166" spans="1:86">
      <c r="A166" s="100"/>
      <c r="B166" s="100"/>
      <c r="C166" s="100"/>
      <c r="D166" s="100"/>
      <c r="E166" s="100"/>
      <c r="F166" s="100"/>
      <c r="G166" s="97"/>
      <c r="H166" s="97"/>
      <c r="I166" s="97"/>
      <c r="J166" s="97"/>
      <c r="K166" s="97"/>
      <c r="L166" s="97"/>
      <c r="M166" s="97"/>
      <c r="N166" s="97"/>
      <c r="O166" s="97"/>
      <c r="P166" s="97"/>
      <c r="Q166" s="97"/>
      <c r="R166" s="100"/>
      <c r="S166" s="100"/>
      <c r="T166" s="100"/>
      <c r="U166" s="100"/>
      <c r="V166" s="100"/>
      <c r="W166" s="100"/>
      <c r="X166" s="100"/>
      <c r="Y166" s="99"/>
      <c r="Z166" s="100"/>
      <c r="AA166" s="100"/>
      <c r="AB166" s="100"/>
      <c r="AC166" s="100"/>
      <c r="AD166" s="100"/>
      <c r="AE166" s="100"/>
      <c r="AF166" s="100"/>
      <c r="AG166" s="100"/>
      <c r="AH166" s="100"/>
      <c r="AI166" s="100"/>
      <c r="AJ166" s="100"/>
      <c r="AK166" s="100"/>
      <c r="AL166" s="100"/>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row>
    <row r="167" spans="1:86">
      <c r="A167" s="100"/>
      <c r="B167" s="100"/>
      <c r="C167" s="100"/>
      <c r="D167" s="100"/>
      <c r="E167" s="100"/>
      <c r="F167" s="100"/>
      <c r="G167" s="97"/>
      <c r="H167" s="97"/>
      <c r="I167" s="97"/>
      <c r="J167" s="97"/>
      <c r="K167" s="97"/>
      <c r="L167" s="97"/>
      <c r="M167" s="97"/>
      <c r="N167" s="97"/>
      <c r="O167" s="97"/>
      <c r="P167" s="97"/>
      <c r="Q167" s="97"/>
      <c r="R167" s="100"/>
      <c r="S167" s="100"/>
      <c r="T167" s="100"/>
      <c r="U167" s="100"/>
      <c r="V167" s="100"/>
      <c r="W167" s="100"/>
      <c r="X167" s="100"/>
      <c r="Y167" s="99"/>
      <c r="Z167" s="100"/>
      <c r="AA167" s="100"/>
      <c r="AB167" s="100"/>
      <c r="AC167" s="100"/>
      <c r="AD167" s="100"/>
      <c r="AE167" s="100"/>
      <c r="AF167" s="100"/>
      <c r="AG167" s="100"/>
      <c r="AH167" s="100"/>
      <c r="AI167" s="100"/>
      <c r="AJ167" s="100"/>
      <c r="AK167" s="100"/>
      <c r="AL167" s="100"/>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c r="BP167" s="97"/>
      <c r="BQ167" s="97"/>
      <c r="BR167" s="97"/>
      <c r="BS167" s="97"/>
      <c r="BT167" s="97"/>
      <c r="BU167" s="97"/>
      <c r="BV167" s="97"/>
      <c r="BW167" s="97"/>
      <c r="BX167" s="97"/>
      <c r="BY167" s="97"/>
      <c r="BZ167" s="97"/>
      <c r="CA167" s="97"/>
      <c r="CB167" s="97"/>
      <c r="CC167" s="97"/>
      <c r="CD167" s="97"/>
      <c r="CE167" s="97"/>
      <c r="CF167" s="97"/>
      <c r="CG167" s="97"/>
      <c r="CH167" s="97"/>
    </row>
    <row r="168" spans="1:86">
      <c r="A168" s="100"/>
      <c r="B168" s="100"/>
      <c r="C168" s="100"/>
      <c r="D168" s="100"/>
      <c r="E168" s="100"/>
      <c r="F168" s="100"/>
      <c r="G168" s="97"/>
      <c r="H168" s="97"/>
      <c r="I168" s="97"/>
      <c r="J168" s="97"/>
      <c r="K168" s="97"/>
      <c r="L168" s="97"/>
      <c r="M168" s="97"/>
      <c r="N168" s="97"/>
      <c r="O168" s="97"/>
      <c r="P168" s="97"/>
      <c r="Q168" s="97"/>
      <c r="R168" s="100"/>
      <c r="S168" s="100"/>
      <c r="T168" s="100"/>
      <c r="U168" s="100"/>
      <c r="V168" s="100"/>
      <c r="W168" s="100"/>
      <c r="X168" s="100"/>
      <c r="Y168" s="99"/>
      <c r="Z168" s="100"/>
      <c r="AA168" s="100"/>
      <c r="AB168" s="100"/>
      <c r="AC168" s="100"/>
      <c r="AD168" s="100"/>
      <c r="AE168" s="100"/>
      <c r="AF168" s="100"/>
      <c r="AG168" s="100"/>
      <c r="AH168" s="100"/>
      <c r="AI168" s="100"/>
      <c r="AJ168" s="100"/>
      <c r="AK168" s="100"/>
      <c r="AL168" s="100"/>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c r="BP168" s="97"/>
      <c r="BQ168" s="97"/>
      <c r="BR168" s="97"/>
      <c r="BS168" s="97"/>
      <c r="BT168" s="97"/>
      <c r="BU168" s="97"/>
      <c r="BV168" s="97"/>
      <c r="BW168" s="97"/>
      <c r="BX168" s="97"/>
      <c r="BY168" s="97"/>
      <c r="BZ168" s="97"/>
      <c r="CA168" s="97"/>
      <c r="CB168" s="97"/>
      <c r="CC168" s="97"/>
      <c r="CD168" s="97"/>
      <c r="CE168" s="97"/>
      <c r="CF168" s="97"/>
      <c r="CG168" s="97"/>
      <c r="CH168" s="97"/>
    </row>
    <row r="169" spans="1:86">
      <c r="A169" s="100"/>
      <c r="B169" s="100"/>
      <c r="C169" s="100"/>
      <c r="D169" s="100"/>
      <c r="E169" s="100"/>
      <c r="F169" s="100"/>
      <c r="G169" s="97"/>
      <c r="H169" s="97"/>
      <c r="I169" s="97"/>
      <c r="J169" s="97"/>
      <c r="K169" s="97"/>
      <c r="L169" s="97"/>
      <c r="M169" s="97"/>
      <c r="N169" s="97"/>
      <c r="O169" s="97"/>
      <c r="P169" s="97"/>
      <c r="Q169" s="97"/>
      <c r="R169" s="100"/>
      <c r="S169" s="100"/>
      <c r="T169" s="100"/>
      <c r="U169" s="100"/>
      <c r="V169" s="100"/>
      <c r="W169" s="100"/>
      <c r="X169" s="100"/>
      <c r="Y169" s="99"/>
      <c r="Z169" s="100"/>
      <c r="AA169" s="100"/>
      <c r="AB169" s="100"/>
      <c r="AC169" s="100"/>
      <c r="AD169" s="100"/>
      <c r="AE169" s="100"/>
      <c r="AF169" s="100"/>
      <c r="AG169" s="100"/>
      <c r="AH169" s="100"/>
      <c r="AI169" s="100"/>
      <c r="AJ169" s="100"/>
      <c r="AK169" s="100"/>
      <c r="AL169" s="100"/>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row>
    <row r="170" spans="1:86">
      <c r="A170" s="100"/>
      <c r="B170" s="100"/>
      <c r="C170" s="100"/>
      <c r="D170" s="100"/>
      <c r="E170" s="100"/>
      <c r="F170" s="100"/>
      <c r="G170" s="97"/>
      <c r="H170" s="97"/>
      <c r="I170" s="97"/>
      <c r="J170" s="97"/>
      <c r="K170" s="97"/>
      <c r="L170" s="97"/>
      <c r="M170" s="97"/>
      <c r="N170" s="97"/>
      <c r="O170" s="97"/>
      <c r="P170" s="97"/>
      <c r="Q170" s="97"/>
      <c r="R170" s="100"/>
      <c r="S170" s="100"/>
      <c r="T170" s="100"/>
      <c r="U170" s="100"/>
      <c r="V170" s="100"/>
      <c r="W170" s="100"/>
      <c r="X170" s="100"/>
      <c r="Y170" s="99"/>
      <c r="Z170" s="100"/>
      <c r="AA170" s="100"/>
      <c r="AB170" s="100"/>
      <c r="AC170" s="100"/>
      <c r="AD170" s="100"/>
      <c r="AE170" s="100"/>
      <c r="AF170" s="100"/>
      <c r="AG170" s="100"/>
      <c r="AH170" s="100"/>
      <c r="AI170" s="100"/>
      <c r="AJ170" s="100"/>
      <c r="AK170" s="100"/>
      <c r="AL170" s="100"/>
      <c r="AM170" s="97"/>
      <c r="AN170" s="97"/>
      <c r="AO170" s="97"/>
      <c r="AP170" s="97"/>
      <c r="AQ170" s="97"/>
      <c r="AR170" s="97"/>
      <c r="AS170" s="97"/>
      <c r="AT170" s="97"/>
      <c r="AU170" s="97"/>
      <c r="AV170" s="97"/>
      <c r="AW170" s="97"/>
      <c r="AX170" s="97"/>
      <c r="AY170" s="97"/>
      <c r="AZ170" s="97"/>
      <c r="BA170" s="97"/>
      <c r="BB170" s="97"/>
      <c r="BC170" s="97"/>
      <c r="BD170" s="97"/>
      <c r="BE170" s="97"/>
      <c r="BF170" s="97"/>
      <c r="BG170" s="97"/>
      <c r="BH170" s="97"/>
      <c r="BI170" s="97"/>
      <c r="BJ170" s="97"/>
      <c r="BK170" s="97"/>
      <c r="BL170" s="97"/>
      <c r="BM170" s="97"/>
      <c r="BN170" s="97"/>
      <c r="BO170" s="97"/>
      <c r="BP170" s="97"/>
      <c r="BQ170" s="97"/>
      <c r="BR170" s="97"/>
      <c r="BS170" s="97"/>
      <c r="BT170" s="97"/>
      <c r="BU170" s="97"/>
      <c r="BV170" s="97"/>
      <c r="BW170" s="97"/>
      <c r="BX170" s="97"/>
      <c r="BY170" s="97"/>
      <c r="BZ170" s="97"/>
      <c r="CA170" s="97"/>
      <c r="CB170" s="97"/>
      <c r="CC170" s="97"/>
      <c r="CD170" s="97"/>
      <c r="CE170" s="97"/>
      <c r="CF170" s="97"/>
      <c r="CG170" s="97"/>
      <c r="CH170" s="97"/>
    </row>
    <row r="171" spans="1:86">
      <c r="A171" s="100"/>
      <c r="B171" s="100"/>
      <c r="C171" s="100"/>
      <c r="D171" s="100"/>
      <c r="E171" s="100"/>
      <c r="F171" s="100"/>
      <c r="G171" s="97"/>
      <c r="H171" s="97"/>
      <c r="I171" s="97"/>
      <c r="J171" s="97"/>
      <c r="K171" s="97"/>
      <c r="L171" s="97"/>
      <c r="M171" s="97"/>
      <c r="N171" s="97"/>
      <c r="O171" s="97"/>
      <c r="P171" s="97"/>
      <c r="Q171" s="97"/>
      <c r="R171" s="100"/>
      <c r="S171" s="100"/>
      <c r="T171" s="100"/>
      <c r="U171" s="100"/>
      <c r="V171" s="100"/>
      <c r="W171" s="100"/>
      <c r="X171" s="100"/>
      <c r="Y171" s="99"/>
      <c r="Z171" s="100"/>
      <c r="AA171" s="100"/>
      <c r="AB171" s="100"/>
      <c r="AC171" s="100"/>
      <c r="AD171" s="100"/>
      <c r="AE171" s="100"/>
      <c r="AF171" s="100"/>
      <c r="AG171" s="100"/>
      <c r="AH171" s="100"/>
      <c r="AI171" s="100"/>
      <c r="AJ171" s="100"/>
      <c r="AK171" s="100"/>
      <c r="AL171" s="100"/>
      <c r="AM171" s="97"/>
      <c r="AN171" s="97"/>
      <c r="AO171" s="97"/>
      <c r="AP171" s="97"/>
      <c r="AQ171" s="97"/>
      <c r="AR171" s="97"/>
      <c r="AS171" s="97"/>
      <c r="AT171" s="97"/>
      <c r="AU171" s="97"/>
      <c r="AV171" s="97"/>
      <c r="AW171" s="97"/>
      <c r="AX171" s="97"/>
      <c r="AY171" s="97"/>
      <c r="AZ171" s="97"/>
      <c r="BA171" s="97"/>
      <c r="BB171" s="97"/>
      <c r="BC171" s="97"/>
      <c r="BD171" s="97"/>
      <c r="BE171" s="97"/>
      <c r="BF171" s="97"/>
      <c r="BG171" s="97"/>
      <c r="BH171" s="97"/>
      <c r="BI171" s="97"/>
      <c r="BJ171" s="97"/>
      <c r="BK171" s="97"/>
      <c r="BL171" s="97"/>
      <c r="BM171" s="97"/>
      <c r="BN171" s="97"/>
      <c r="BO171" s="97"/>
      <c r="BP171" s="97"/>
      <c r="BQ171" s="97"/>
      <c r="BR171" s="97"/>
      <c r="BS171" s="97"/>
      <c r="BT171" s="97"/>
      <c r="BU171" s="97"/>
      <c r="BV171" s="97"/>
      <c r="BW171" s="97"/>
      <c r="BX171" s="97"/>
      <c r="BY171" s="97"/>
      <c r="BZ171" s="97"/>
      <c r="CA171" s="97"/>
      <c r="CB171" s="97"/>
      <c r="CC171" s="97"/>
      <c r="CD171" s="97"/>
      <c r="CE171" s="97"/>
      <c r="CF171" s="97"/>
      <c r="CG171" s="97"/>
      <c r="CH171" s="97"/>
    </row>
    <row r="172" spans="1:86">
      <c r="A172" s="100"/>
      <c r="B172" s="100"/>
      <c r="C172" s="100"/>
      <c r="D172" s="100"/>
      <c r="E172" s="100"/>
      <c r="F172" s="100"/>
      <c r="G172" s="97"/>
      <c r="H172" s="97"/>
      <c r="I172" s="97"/>
      <c r="J172" s="97"/>
      <c r="K172" s="97"/>
      <c r="L172" s="97"/>
      <c r="M172" s="97"/>
      <c r="N172" s="97"/>
      <c r="O172" s="97"/>
      <c r="P172" s="97"/>
      <c r="Q172" s="97"/>
      <c r="R172" s="100"/>
      <c r="S172" s="100"/>
      <c r="T172" s="100"/>
      <c r="U172" s="100"/>
      <c r="V172" s="100"/>
      <c r="W172" s="100"/>
      <c r="X172" s="100"/>
      <c r="Y172" s="99"/>
      <c r="Z172" s="100"/>
      <c r="AA172" s="100"/>
      <c r="AB172" s="100"/>
      <c r="AC172" s="100"/>
      <c r="AD172" s="100"/>
      <c r="AE172" s="100"/>
      <c r="AF172" s="100"/>
      <c r="AG172" s="100"/>
      <c r="AH172" s="100"/>
      <c r="AI172" s="100"/>
      <c r="AJ172" s="100"/>
      <c r="AK172" s="100"/>
      <c r="AL172" s="100"/>
      <c r="AM172" s="97"/>
      <c r="AN172" s="97"/>
      <c r="AO172" s="97"/>
      <c r="AP172" s="97"/>
      <c r="AQ172" s="97"/>
      <c r="AR172" s="97"/>
      <c r="AS172" s="97"/>
      <c r="AT172" s="97"/>
      <c r="AU172" s="97"/>
      <c r="AV172" s="97"/>
      <c r="AW172" s="97"/>
      <c r="AX172" s="97"/>
      <c r="AY172" s="97"/>
      <c r="AZ172" s="97"/>
      <c r="BA172" s="97"/>
      <c r="BB172" s="97"/>
      <c r="BC172" s="97"/>
      <c r="BD172" s="97"/>
      <c r="BE172" s="97"/>
      <c r="BF172" s="97"/>
      <c r="BG172" s="97"/>
      <c r="BH172" s="97"/>
      <c r="BI172" s="97"/>
      <c r="BJ172" s="97"/>
      <c r="BK172" s="97"/>
      <c r="BL172" s="97"/>
      <c r="BM172" s="97"/>
      <c r="BN172" s="97"/>
      <c r="BO172" s="97"/>
      <c r="BP172" s="97"/>
      <c r="BQ172" s="97"/>
      <c r="BR172" s="97"/>
      <c r="BS172" s="97"/>
      <c r="BT172" s="97"/>
      <c r="BU172" s="97"/>
      <c r="BV172" s="97"/>
      <c r="BW172" s="97"/>
      <c r="BX172" s="97"/>
      <c r="BY172" s="97"/>
      <c r="BZ172" s="97"/>
      <c r="CA172" s="97"/>
      <c r="CB172" s="97"/>
      <c r="CC172" s="97"/>
      <c r="CD172" s="97"/>
      <c r="CE172" s="97"/>
      <c r="CF172" s="97"/>
      <c r="CG172" s="97"/>
      <c r="CH172" s="97"/>
    </row>
    <row r="173" spans="1:86">
      <c r="A173" s="100"/>
      <c r="B173" s="100"/>
      <c r="C173" s="100"/>
      <c r="D173" s="100"/>
      <c r="E173" s="100"/>
      <c r="F173" s="100"/>
      <c r="G173" s="97"/>
      <c r="H173" s="97"/>
      <c r="I173" s="97"/>
      <c r="J173" s="97"/>
      <c r="K173" s="97"/>
      <c r="L173" s="97"/>
      <c r="M173" s="97"/>
      <c r="N173" s="97"/>
      <c r="O173" s="97"/>
      <c r="P173" s="97"/>
      <c r="Q173" s="97"/>
      <c r="R173" s="100"/>
      <c r="S173" s="100"/>
      <c r="T173" s="100"/>
      <c r="U173" s="100"/>
      <c r="V173" s="100"/>
      <c r="W173" s="100"/>
      <c r="X173" s="100"/>
      <c r="Y173" s="99"/>
      <c r="Z173" s="100"/>
      <c r="AA173" s="100"/>
      <c r="AB173" s="100"/>
      <c r="AC173" s="100"/>
      <c r="AD173" s="100"/>
      <c r="AE173" s="100"/>
      <c r="AF173" s="100"/>
      <c r="AG173" s="100"/>
      <c r="AH173" s="100"/>
      <c r="AI173" s="100"/>
      <c r="AJ173" s="100"/>
      <c r="AK173" s="100"/>
      <c r="AL173" s="100"/>
      <c r="AM173" s="97"/>
      <c r="AN173" s="97"/>
      <c r="AO173" s="97"/>
      <c r="AP173" s="97"/>
      <c r="AQ173" s="97"/>
      <c r="AR173" s="97"/>
      <c r="AS173" s="97"/>
      <c r="AT173" s="97"/>
      <c r="AU173" s="97"/>
      <c r="AV173" s="97"/>
      <c r="AW173" s="97"/>
      <c r="AX173" s="97"/>
      <c r="AY173" s="97"/>
      <c r="AZ173" s="97"/>
      <c r="BA173" s="97"/>
      <c r="BB173" s="97"/>
      <c r="BC173" s="97"/>
      <c r="BD173" s="97"/>
      <c r="BE173" s="97"/>
      <c r="BF173" s="97"/>
      <c r="BG173" s="97"/>
      <c r="BH173" s="97"/>
      <c r="BI173" s="97"/>
      <c r="BJ173" s="97"/>
      <c r="BK173" s="97"/>
      <c r="BL173" s="97"/>
      <c r="BM173" s="97"/>
      <c r="BN173" s="97"/>
      <c r="BO173" s="97"/>
      <c r="BP173" s="97"/>
      <c r="BQ173" s="97"/>
      <c r="BR173" s="97"/>
      <c r="BS173" s="97"/>
      <c r="BT173" s="97"/>
      <c r="BU173" s="97"/>
      <c r="BV173" s="97"/>
      <c r="BW173" s="97"/>
      <c r="BX173" s="97"/>
      <c r="BY173" s="97"/>
      <c r="BZ173" s="97"/>
      <c r="CA173" s="97"/>
      <c r="CB173" s="97"/>
      <c r="CC173" s="97"/>
      <c r="CD173" s="97"/>
      <c r="CE173" s="97"/>
      <c r="CF173" s="97"/>
      <c r="CG173" s="97"/>
      <c r="CH173" s="97"/>
    </row>
    <row r="174" spans="1:86">
      <c r="A174" s="100"/>
      <c r="B174" s="100"/>
      <c r="C174" s="100"/>
      <c r="D174" s="100"/>
      <c r="E174" s="100"/>
      <c r="F174" s="100"/>
      <c r="G174" s="97"/>
      <c r="H174" s="97"/>
      <c r="I174" s="97"/>
      <c r="J174" s="97"/>
      <c r="K174" s="97"/>
      <c r="L174" s="97"/>
      <c r="M174" s="97"/>
      <c r="N174" s="97"/>
      <c r="O174" s="97"/>
      <c r="P174" s="97"/>
      <c r="Q174" s="97"/>
      <c r="R174" s="100"/>
      <c r="S174" s="100"/>
      <c r="T174" s="100"/>
      <c r="U174" s="100"/>
      <c r="V174" s="100"/>
      <c r="W174" s="100"/>
      <c r="X174" s="100"/>
      <c r="Y174" s="99"/>
      <c r="Z174" s="100"/>
      <c r="AA174" s="100"/>
      <c r="AB174" s="100"/>
      <c r="AC174" s="100"/>
      <c r="AD174" s="100"/>
      <c r="AE174" s="100"/>
      <c r="AF174" s="100"/>
      <c r="AG174" s="100"/>
      <c r="AH174" s="100"/>
      <c r="AI174" s="100"/>
      <c r="AJ174" s="100"/>
      <c r="AK174" s="100"/>
      <c r="AL174" s="100"/>
      <c r="AM174" s="97"/>
      <c r="AN174" s="97"/>
      <c r="AO174" s="97"/>
      <c r="AP174" s="97"/>
      <c r="AQ174" s="97"/>
      <c r="AR174" s="97"/>
      <c r="AS174" s="97"/>
      <c r="AT174" s="97"/>
      <c r="AU174" s="97"/>
      <c r="AV174" s="97"/>
      <c r="AW174" s="97"/>
      <c r="AX174" s="97"/>
      <c r="AY174" s="97"/>
      <c r="AZ174" s="97"/>
      <c r="BA174" s="97"/>
      <c r="BB174" s="97"/>
      <c r="BC174" s="97"/>
      <c r="BD174" s="97"/>
      <c r="BE174" s="97"/>
      <c r="BF174" s="97"/>
      <c r="BG174" s="97"/>
      <c r="BH174" s="97"/>
      <c r="BI174" s="97"/>
      <c r="BJ174" s="97"/>
      <c r="BK174" s="97"/>
      <c r="BL174" s="97"/>
      <c r="BM174" s="97"/>
      <c r="BN174" s="97"/>
      <c r="BO174" s="97"/>
      <c r="BP174" s="97"/>
      <c r="BQ174" s="97"/>
      <c r="BR174" s="97"/>
      <c r="BS174" s="97"/>
      <c r="BT174" s="97"/>
      <c r="BU174" s="97"/>
      <c r="BV174" s="97"/>
      <c r="BW174" s="97"/>
      <c r="BX174" s="97"/>
      <c r="BY174" s="97"/>
      <c r="BZ174" s="97"/>
      <c r="CA174" s="97"/>
      <c r="CB174" s="97"/>
      <c r="CC174" s="97"/>
      <c r="CD174" s="97"/>
      <c r="CE174" s="97"/>
      <c r="CF174" s="97"/>
      <c r="CG174" s="97"/>
      <c r="CH174" s="97"/>
    </row>
    <row r="175" spans="1:86">
      <c r="A175" s="100"/>
      <c r="B175" s="100"/>
      <c r="C175" s="100"/>
      <c r="D175" s="100"/>
      <c r="E175" s="100"/>
      <c r="F175" s="100"/>
      <c r="G175" s="97"/>
      <c r="H175" s="97"/>
      <c r="I175" s="97"/>
      <c r="J175" s="97"/>
      <c r="K175" s="97"/>
      <c r="L175" s="97"/>
      <c r="M175" s="97"/>
      <c r="N175" s="97"/>
      <c r="O175" s="97"/>
      <c r="P175" s="97"/>
      <c r="Q175" s="97"/>
      <c r="R175" s="100"/>
      <c r="S175" s="100"/>
      <c r="T175" s="100"/>
      <c r="U175" s="100"/>
      <c r="V175" s="100"/>
      <c r="W175" s="100"/>
      <c r="X175" s="100"/>
      <c r="Y175" s="99"/>
      <c r="Z175" s="100"/>
      <c r="AA175" s="100"/>
      <c r="AB175" s="100"/>
      <c r="AC175" s="100"/>
      <c r="AD175" s="100"/>
      <c r="AE175" s="100"/>
      <c r="AF175" s="100"/>
      <c r="AG175" s="100"/>
      <c r="AH175" s="100"/>
      <c r="AI175" s="100"/>
      <c r="AJ175" s="100"/>
      <c r="AK175" s="100"/>
      <c r="AL175" s="100"/>
      <c r="AM175" s="97"/>
      <c r="AN175" s="97"/>
      <c r="AO175" s="97"/>
      <c r="AP175" s="97"/>
      <c r="AQ175" s="97"/>
      <c r="AR175" s="97"/>
      <c r="AS175" s="97"/>
      <c r="AT175" s="97"/>
      <c r="AU175" s="97"/>
      <c r="AV175" s="97"/>
      <c r="AW175" s="97"/>
      <c r="AX175" s="97"/>
      <c r="AY175" s="97"/>
      <c r="AZ175" s="97"/>
      <c r="BA175" s="97"/>
      <c r="BB175" s="97"/>
      <c r="BC175" s="97"/>
      <c r="BD175" s="97"/>
      <c r="BE175" s="97"/>
      <c r="BF175" s="97"/>
      <c r="BG175" s="97"/>
      <c r="BH175" s="97"/>
      <c r="BI175" s="97"/>
      <c r="BJ175" s="97"/>
      <c r="BK175" s="97"/>
      <c r="BL175" s="97"/>
      <c r="BM175" s="97"/>
      <c r="BN175" s="97"/>
      <c r="BO175" s="97"/>
      <c r="BP175" s="97"/>
      <c r="BQ175" s="97"/>
      <c r="BR175" s="97"/>
      <c r="BS175" s="97"/>
      <c r="BT175" s="97"/>
      <c r="BU175" s="97"/>
      <c r="BV175" s="97"/>
      <c r="BW175" s="97"/>
      <c r="BX175" s="97"/>
      <c r="BY175" s="97"/>
      <c r="BZ175" s="97"/>
      <c r="CA175" s="97"/>
      <c r="CB175" s="97"/>
      <c r="CC175" s="97"/>
      <c r="CD175" s="97"/>
      <c r="CE175" s="97"/>
      <c r="CF175" s="97"/>
      <c r="CG175" s="97"/>
      <c r="CH175" s="97"/>
    </row>
    <row r="176" spans="1:86">
      <c r="A176" s="100"/>
      <c r="B176" s="100"/>
      <c r="C176" s="100"/>
      <c r="D176" s="100"/>
      <c r="E176" s="100"/>
      <c r="F176" s="100"/>
      <c r="G176" s="97"/>
      <c r="H176" s="97"/>
      <c r="I176" s="97"/>
      <c r="J176" s="97"/>
      <c r="K176" s="97"/>
      <c r="L176" s="97"/>
      <c r="M176" s="97"/>
      <c r="N176" s="97"/>
      <c r="O176" s="97"/>
      <c r="P176" s="97"/>
      <c r="Q176" s="97"/>
      <c r="R176" s="100"/>
      <c r="S176" s="100"/>
      <c r="T176" s="100"/>
      <c r="U176" s="100"/>
      <c r="V176" s="100"/>
      <c r="W176" s="100"/>
      <c r="X176" s="100"/>
      <c r="Y176" s="99"/>
      <c r="Z176" s="100"/>
      <c r="AA176" s="100"/>
      <c r="AB176" s="100"/>
      <c r="AC176" s="100"/>
      <c r="AD176" s="100"/>
      <c r="AE176" s="100"/>
      <c r="AF176" s="100"/>
      <c r="AG176" s="100"/>
      <c r="AH176" s="100"/>
      <c r="AI176" s="100"/>
      <c r="AJ176" s="100"/>
      <c r="AK176" s="100"/>
      <c r="AL176" s="100"/>
      <c r="AM176" s="97"/>
      <c r="AN176" s="97"/>
      <c r="AO176" s="97"/>
      <c r="AP176" s="97"/>
      <c r="AQ176" s="97"/>
      <c r="AR176" s="97"/>
      <c r="AS176" s="97"/>
      <c r="AT176" s="97"/>
      <c r="AU176" s="97"/>
      <c r="AV176" s="97"/>
      <c r="AW176" s="97"/>
      <c r="AX176" s="97"/>
      <c r="AY176" s="97"/>
      <c r="AZ176" s="97"/>
      <c r="BA176" s="97"/>
      <c r="BB176" s="97"/>
      <c r="BC176" s="97"/>
      <c r="BD176" s="97"/>
      <c r="BE176" s="97"/>
      <c r="BF176" s="97"/>
      <c r="BG176" s="97"/>
      <c r="BH176" s="97"/>
      <c r="BI176" s="97"/>
      <c r="BJ176" s="97"/>
      <c r="BK176" s="97"/>
      <c r="BL176" s="97"/>
      <c r="BM176" s="97"/>
      <c r="BN176" s="97"/>
      <c r="BO176" s="97"/>
      <c r="BP176" s="97"/>
      <c r="BQ176" s="97"/>
      <c r="BR176" s="97"/>
      <c r="BS176" s="97"/>
      <c r="BT176" s="97"/>
      <c r="BU176" s="97"/>
      <c r="BV176" s="97"/>
      <c r="BW176" s="97"/>
      <c r="BX176" s="97"/>
      <c r="BY176" s="97"/>
      <c r="BZ176" s="97"/>
      <c r="CA176" s="97"/>
      <c r="CB176" s="97"/>
      <c r="CC176" s="97"/>
      <c r="CD176" s="97"/>
      <c r="CE176" s="97"/>
      <c r="CF176" s="97"/>
      <c r="CG176" s="97"/>
      <c r="CH176" s="97"/>
    </row>
    <row r="177" spans="1:86">
      <c r="A177" s="100"/>
      <c r="B177" s="100"/>
      <c r="C177" s="100"/>
      <c r="D177" s="100"/>
      <c r="E177" s="100"/>
      <c r="F177" s="100"/>
      <c r="G177" s="97"/>
      <c r="H177" s="97"/>
      <c r="I177" s="97"/>
      <c r="J177" s="97"/>
      <c r="K177" s="97"/>
      <c r="L177" s="97"/>
      <c r="M177" s="97"/>
      <c r="N177" s="97"/>
      <c r="O177" s="97"/>
      <c r="P177" s="97"/>
      <c r="Q177" s="97"/>
      <c r="R177" s="100"/>
      <c r="S177" s="100"/>
      <c r="T177" s="100"/>
      <c r="U177" s="100"/>
      <c r="V177" s="100"/>
      <c r="W177" s="100"/>
      <c r="X177" s="100"/>
      <c r="Y177" s="99"/>
      <c r="Z177" s="100"/>
      <c r="AA177" s="100"/>
      <c r="AB177" s="100"/>
      <c r="AC177" s="100"/>
      <c r="AD177" s="100"/>
      <c r="AE177" s="100"/>
      <c r="AF177" s="100"/>
      <c r="AG177" s="100"/>
      <c r="AH177" s="100"/>
      <c r="AI177" s="100"/>
      <c r="AJ177" s="100"/>
      <c r="AK177" s="100"/>
      <c r="AL177" s="100"/>
      <c r="AM177" s="97"/>
      <c r="AN177" s="97"/>
      <c r="AO177" s="97"/>
      <c r="AP177" s="97"/>
      <c r="AQ177" s="97"/>
      <c r="AR177" s="97"/>
      <c r="AS177" s="97"/>
      <c r="AT177" s="97"/>
      <c r="AU177" s="97"/>
      <c r="AV177" s="97"/>
      <c r="AW177" s="97"/>
      <c r="AX177" s="97"/>
      <c r="AY177" s="97"/>
      <c r="AZ177" s="97"/>
      <c r="BA177" s="97"/>
      <c r="BB177" s="97"/>
      <c r="BC177" s="97"/>
      <c r="BD177" s="97"/>
      <c r="BE177" s="97"/>
      <c r="BF177" s="97"/>
      <c r="BG177" s="97"/>
      <c r="BH177" s="97"/>
      <c r="BI177" s="97"/>
      <c r="BJ177" s="97"/>
      <c r="BK177" s="97"/>
      <c r="BL177" s="97"/>
      <c r="BM177" s="97"/>
      <c r="BN177" s="97"/>
      <c r="BO177" s="97"/>
      <c r="BP177" s="97"/>
      <c r="BQ177" s="97"/>
      <c r="BR177" s="97"/>
      <c r="BS177" s="97"/>
      <c r="BT177" s="97"/>
      <c r="BU177" s="97"/>
      <c r="BV177" s="97"/>
      <c r="BW177" s="97"/>
      <c r="BX177" s="97"/>
      <c r="BY177" s="97"/>
      <c r="BZ177" s="97"/>
      <c r="CA177" s="97"/>
      <c r="CB177" s="97"/>
      <c r="CC177" s="97"/>
      <c r="CD177" s="97"/>
      <c r="CE177" s="97"/>
      <c r="CF177" s="97"/>
      <c r="CG177" s="97"/>
      <c r="CH177" s="97"/>
    </row>
    <row r="178" spans="1:86">
      <c r="A178" s="100"/>
      <c r="B178" s="100"/>
      <c r="C178" s="100"/>
      <c r="D178" s="100"/>
      <c r="E178" s="100"/>
      <c r="F178" s="100"/>
      <c r="G178" s="97"/>
      <c r="H178" s="97"/>
      <c r="I178" s="97"/>
      <c r="J178" s="97"/>
      <c r="K178" s="97"/>
      <c r="L178" s="97"/>
      <c r="M178" s="97"/>
      <c r="N178" s="97"/>
      <c r="O178" s="97"/>
      <c r="P178" s="97"/>
      <c r="Q178" s="97"/>
      <c r="R178" s="100"/>
      <c r="S178" s="100"/>
      <c r="T178" s="100"/>
      <c r="U178" s="100"/>
      <c r="V178" s="100"/>
      <c r="W178" s="100"/>
      <c r="X178" s="100"/>
      <c r="Y178" s="99"/>
      <c r="Z178" s="100"/>
      <c r="AA178" s="100"/>
      <c r="AB178" s="100"/>
      <c r="AC178" s="100"/>
      <c r="AD178" s="100"/>
      <c r="AE178" s="100"/>
      <c r="AF178" s="100"/>
      <c r="AG178" s="100"/>
      <c r="AH178" s="100"/>
      <c r="AI178" s="100"/>
      <c r="AJ178" s="100"/>
      <c r="AK178" s="100"/>
      <c r="AL178" s="100"/>
      <c r="AM178" s="97"/>
      <c r="AN178" s="97"/>
      <c r="AO178" s="97"/>
      <c r="AP178" s="97"/>
      <c r="AQ178" s="97"/>
      <c r="AR178" s="97"/>
      <c r="AS178" s="97"/>
      <c r="AT178" s="97"/>
      <c r="AU178" s="97"/>
      <c r="AV178" s="97"/>
      <c r="AW178" s="97"/>
      <c r="AX178" s="97"/>
      <c r="AY178" s="97"/>
      <c r="AZ178" s="97"/>
      <c r="BA178" s="97"/>
      <c r="BB178" s="97"/>
      <c r="BC178" s="97"/>
      <c r="BD178" s="97"/>
      <c r="BE178" s="97"/>
      <c r="BF178" s="97"/>
      <c r="BG178" s="97"/>
      <c r="BH178" s="97"/>
      <c r="BI178" s="97"/>
      <c r="BJ178" s="97"/>
      <c r="BK178" s="97"/>
      <c r="BL178" s="97"/>
      <c r="BM178" s="97"/>
      <c r="BN178" s="97"/>
      <c r="BO178" s="97"/>
      <c r="BP178" s="97"/>
      <c r="BQ178" s="97"/>
      <c r="BR178" s="97"/>
      <c r="BS178" s="97"/>
      <c r="BT178" s="97"/>
      <c r="BU178" s="97"/>
      <c r="BV178" s="97"/>
      <c r="BW178" s="97"/>
      <c r="BX178" s="97"/>
      <c r="BY178" s="97"/>
      <c r="BZ178" s="97"/>
      <c r="CA178" s="97"/>
      <c r="CB178" s="97"/>
      <c r="CC178" s="97"/>
      <c r="CD178" s="97"/>
      <c r="CE178" s="97"/>
      <c r="CF178" s="97"/>
      <c r="CG178" s="97"/>
      <c r="CH178" s="97"/>
    </row>
    <row r="179" spans="1:86">
      <c r="A179" s="100"/>
      <c r="B179" s="100"/>
      <c r="C179" s="100"/>
      <c r="D179" s="100"/>
      <c r="E179" s="100"/>
      <c r="F179" s="100"/>
      <c r="G179" s="97"/>
      <c r="H179" s="97"/>
      <c r="I179" s="97"/>
      <c r="J179" s="97"/>
      <c r="K179" s="97"/>
      <c r="L179" s="97"/>
      <c r="M179" s="97"/>
      <c r="N179" s="97"/>
      <c r="O179" s="97"/>
      <c r="P179" s="97"/>
      <c r="Q179" s="97"/>
      <c r="R179" s="100"/>
      <c r="S179" s="100"/>
      <c r="T179" s="100"/>
      <c r="U179" s="100"/>
      <c r="V179" s="100"/>
      <c r="W179" s="100"/>
      <c r="X179" s="100"/>
      <c r="Y179" s="99"/>
      <c r="Z179" s="100"/>
      <c r="AA179" s="100"/>
      <c r="AB179" s="100"/>
      <c r="AC179" s="100"/>
      <c r="AD179" s="100"/>
      <c r="AE179" s="100"/>
      <c r="AF179" s="100"/>
      <c r="AG179" s="100"/>
      <c r="AH179" s="100"/>
      <c r="AI179" s="100"/>
      <c r="AJ179" s="100"/>
      <c r="AK179" s="100"/>
      <c r="AL179" s="100"/>
      <c r="AM179" s="97"/>
      <c r="AN179" s="97"/>
      <c r="AO179" s="97"/>
      <c r="AP179" s="97"/>
      <c r="AQ179" s="97"/>
      <c r="AR179" s="97"/>
      <c r="AS179" s="97"/>
      <c r="AT179" s="97"/>
      <c r="AU179" s="97"/>
      <c r="AV179" s="97"/>
      <c r="AW179" s="97"/>
      <c r="AX179" s="97"/>
      <c r="AY179" s="97"/>
      <c r="AZ179" s="97"/>
      <c r="BA179" s="97"/>
      <c r="BB179" s="97"/>
      <c r="BC179" s="97"/>
      <c r="BD179" s="97"/>
      <c r="BE179" s="97"/>
      <c r="BF179" s="97"/>
      <c r="BG179" s="97"/>
      <c r="BH179" s="97"/>
      <c r="BI179" s="97"/>
      <c r="BJ179" s="97"/>
      <c r="BK179" s="97"/>
      <c r="BL179" s="97"/>
      <c r="BM179" s="97"/>
      <c r="BN179" s="97"/>
      <c r="BO179" s="97"/>
      <c r="BP179" s="97"/>
      <c r="BQ179" s="97"/>
      <c r="BR179" s="97"/>
      <c r="BS179" s="97"/>
      <c r="BT179" s="97"/>
      <c r="BU179" s="97"/>
      <c r="BV179" s="97"/>
      <c r="BW179" s="97"/>
      <c r="BX179" s="97"/>
      <c r="BY179" s="97"/>
      <c r="BZ179" s="97"/>
      <c r="CA179" s="97"/>
      <c r="CB179" s="97"/>
      <c r="CC179" s="97"/>
      <c r="CD179" s="97"/>
      <c r="CE179" s="97"/>
      <c r="CF179" s="97"/>
      <c r="CG179" s="97"/>
      <c r="CH179" s="97"/>
    </row>
    <row r="180" spans="1:86">
      <c r="A180" s="100"/>
      <c r="B180" s="100"/>
      <c r="C180" s="100"/>
      <c r="D180" s="100"/>
      <c r="E180" s="100"/>
      <c r="F180" s="100"/>
      <c r="G180" s="97"/>
      <c r="H180" s="97"/>
      <c r="I180" s="97"/>
      <c r="J180" s="97"/>
      <c r="K180" s="97"/>
      <c r="L180" s="97"/>
      <c r="M180" s="97"/>
      <c r="N180" s="97"/>
      <c r="O180" s="97"/>
      <c r="P180" s="97"/>
      <c r="Q180" s="97"/>
      <c r="R180" s="100"/>
      <c r="S180" s="100"/>
      <c r="T180" s="100"/>
      <c r="U180" s="100"/>
      <c r="V180" s="100"/>
      <c r="W180" s="100"/>
      <c r="X180" s="100"/>
      <c r="Y180" s="99"/>
      <c r="Z180" s="100"/>
      <c r="AA180" s="100"/>
      <c r="AB180" s="100"/>
      <c r="AC180" s="100"/>
      <c r="AD180" s="100"/>
      <c r="AE180" s="100"/>
      <c r="AF180" s="100"/>
      <c r="AG180" s="100"/>
      <c r="AH180" s="100"/>
      <c r="AI180" s="100"/>
      <c r="AJ180" s="100"/>
      <c r="AK180" s="100"/>
      <c r="AL180" s="100"/>
      <c r="AM180" s="97"/>
      <c r="AN180" s="97"/>
      <c r="AO180" s="97"/>
      <c r="AP180" s="97"/>
      <c r="AQ180" s="97"/>
      <c r="AR180" s="97"/>
      <c r="AS180" s="97"/>
      <c r="AT180" s="97"/>
      <c r="AU180" s="97"/>
      <c r="AV180" s="97"/>
      <c r="AW180" s="97"/>
      <c r="AX180" s="97"/>
      <c r="AY180" s="97"/>
      <c r="AZ180" s="97"/>
      <c r="BA180" s="97"/>
      <c r="BB180" s="97"/>
      <c r="BC180" s="97"/>
      <c r="BD180" s="97"/>
      <c r="BE180" s="97"/>
      <c r="BF180" s="97"/>
      <c r="BG180" s="97"/>
      <c r="BH180" s="97"/>
      <c r="BI180" s="97"/>
      <c r="BJ180" s="97"/>
      <c r="BK180" s="97"/>
      <c r="BL180" s="97"/>
      <c r="BM180" s="97"/>
      <c r="BN180" s="97"/>
      <c r="BO180" s="97"/>
      <c r="BP180" s="97"/>
      <c r="BQ180" s="97"/>
      <c r="BR180" s="97"/>
      <c r="BS180" s="97"/>
      <c r="BT180" s="97"/>
      <c r="BU180" s="97"/>
      <c r="BV180" s="97"/>
      <c r="BW180" s="97"/>
      <c r="BX180" s="97"/>
      <c r="BY180" s="97"/>
      <c r="BZ180" s="97"/>
      <c r="CA180" s="97"/>
      <c r="CB180" s="97"/>
      <c r="CC180" s="97"/>
      <c r="CD180" s="97"/>
      <c r="CE180" s="97"/>
      <c r="CF180" s="97"/>
      <c r="CG180" s="97"/>
      <c r="CH180" s="97"/>
    </row>
    <row r="181" spans="1:86">
      <c r="A181" s="100"/>
      <c r="B181" s="100"/>
      <c r="C181" s="100"/>
      <c r="D181" s="100"/>
      <c r="E181" s="100"/>
      <c r="F181" s="100"/>
      <c r="G181" s="97"/>
      <c r="H181" s="97"/>
      <c r="I181" s="97"/>
      <c r="J181" s="97"/>
      <c r="K181" s="97"/>
      <c r="L181" s="97"/>
      <c r="M181" s="97"/>
      <c r="N181" s="97"/>
      <c r="O181" s="97"/>
      <c r="P181" s="97"/>
      <c r="Q181" s="97"/>
      <c r="R181" s="100"/>
      <c r="S181" s="100"/>
      <c r="T181" s="100"/>
      <c r="U181" s="100"/>
      <c r="V181" s="100"/>
      <c r="W181" s="100"/>
      <c r="X181" s="100"/>
      <c r="Y181" s="99"/>
      <c r="Z181" s="100"/>
      <c r="AA181" s="100"/>
      <c r="AB181" s="100"/>
      <c r="AC181" s="100"/>
      <c r="AD181" s="100"/>
      <c r="AE181" s="100"/>
      <c r="AF181" s="100"/>
      <c r="AG181" s="100"/>
      <c r="AH181" s="100"/>
      <c r="AI181" s="100"/>
      <c r="AJ181" s="100"/>
      <c r="AK181" s="100"/>
      <c r="AL181" s="100"/>
      <c r="AM181" s="97"/>
      <c r="AN181" s="97"/>
      <c r="AO181" s="97"/>
      <c r="AP181" s="97"/>
      <c r="AQ181" s="97"/>
      <c r="AR181" s="97"/>
      <c r="AS181" s="97"/>
      <c r="AT181" s="97"/>
      <c r="AU181" s="97"/>
      <c r="AV181" s="97"/>
      <c r="AW181" s="97"/>
      <c r="AX181" s="97"/>
      <c r="AY181" s="97"/>
      <c r="AZ181" s="97"/>
      <c r="BA181" s="97"/>
      <c r="BB181" s="97"/>
      <c r="BC181" s="97"/>
      <c r="BD181" s="97"/>
      <c r="BE181" s="97"/>
      <c r="BF181" s="97"/>
      <c r="BG181" s="97"/>
      <c r="BH181" s="97"/>
      <c r="BI181" s="97"/>
      <c r="BJ181" s="97"/>
      <c r="BK181" s="97"/>
      <c r="BL181" s="97"/>
      <c r="BM181" s="97"/>
      <c r="BN181" s="97"/>
      <c r="BO181" s="97"/>
      <c r="BP181" s="97"/>
      <c r="BQ181" s="97"/>
      <c r="BR181" s="97"/>
      <c r="BS181" s="97"/>
      <c r="BT181" s="97"/>
      <c r="BU181" s="97"/>
      <c r="BV181" s="97"/>
      <c r="BW181" s="97"/>
      <c r="BX181" s="97"/>
      <c r="BY181" s="97"/>
      <c r="BZ181" s="97"/>
      <c r="CA181" s="97"/>
      <c r="CB181" s="97"/>
      <c r="CC181" s="97"/>
      <c r="CD181" s="97"/>
      <c r="CE181" s="97"/>
      <c r="CF181" s="97"/>
      <c r="CG181" s="97"/>
      <c r="CH181" s="97"/>
    </row>
    <row r="182" spans="1:86">
      <c r="A182" s="100"/>
      <c r="B182" s="100"/>
      <c r="C182" s="100"/>
      <c r="D182" s="100"/>
      <c r="E182" s="100"/>
      <c r="F182" s="100"/>
      <c r="G182" s="97"/>
      <c r="H182" s="97"/>
      <c r="I182" s="97"/>
      <c r="J182" s="97"/>
      <c r="K182" s="97"/>
      <c r="L182" s="97"/>
      <c r="M182" s="97"/>
      <c r="N182" s="97"/>
      <c r="O182" s="97"/>
      <c r="P182" s="97"/>
      <c r="Q182" s="97"/>
      <c r="R182" s="100"/>
      <c r="S182" s="100"/>
      <c r="T182" s="100"/>
      <c r="U182" s="100"/>
      <c r="V182" s="100"/>
      <c r="W182" s="100"/>
      <c r="X182" s="100"/>
      <c r="Y182" s="99"/>
      <c r="Z182" s="100"/>
      <c r="AA182" s="100"/>
      <c r="AB182" s="100"/>
      <c r="AC182" s="100"/>
      <c r="AD182" s="100"/>
      <c r="AE182" s="100"/>
      <c r="AF182" s="100"/>
      <c r="AG182" s="100"/>
      <c r="AH182" s="100"/>
      <c r="AI182" s="100"/>
      <c r="AJ182" s="100"/>
      <c r="AK182" s="100"/>
      <c r="AL182" s="100"/>
      <c r="AM182" s="97"/>
      <c r="AN182" s="97"/>
      <c r="AO182" s="97"/>
      <c r="AP182" s="97"/>
      <c r="AQ182" s="97"/>
      <c r="AR182" s="97"/>
      <c r="AS182" s="97"/>
      <c r="AT182" s="97"/>
      <c r="AU182" s="97"/>
      <c r="AV182" s="97"/>
      <c r="AW182" s="97"/>
      <c r="AX182" s="97"/>
      <c r="AY182" s="97"/>
      <c r="AZ182" s="97"/>
      <c r="BA182" s="97"/>
      <c r="BB182" s="97"/>
      <c r="BC182" s="97"/>
      <c r="BD182" s="97"/>
      <c r="BE182" s="97"/>
      <c r="BF182" s="97"/>
      <c r="BG182" s="97"/>
      <c r="BH182" s="97"/>
      <c r="BI182" s="97"/>
      <c r="BJ182" s="97"/>
      <c r="BK182" s="97"/>
      <c r="BL182" s="97"/>
      <c r="BM182" s="97"/>
      <c r="BN182" s="97"/>
      <c r="BO182" s="97"/>
      <c r="BP182" s="97"/>
      <c r="BQ182" s="97"/>
      <c r="BR182" s="97"/>
      <c r="BS182" s="97"/>
      <c r="BT182" s="97"/>
      <c r="BU182" s="97"/>
      <c r="BV182" s="97"/>
      <c r="BW182" s="97"/>
      <c r="BX182" s="97"/>
      <c r="BY182" s="97"/>
      <c r="BZ182" s="97"/>
      <c r="CA182" s="97"/>
      <c r="CB182" s="97"/>
      <c r="CC182" s="97"/>
      <c r="CD182" s="97"/>
      <c r="CE182" s="97"/>
      <c r="CF182" s="97"/>
      <c r="CG182" s="97"/>
      <c r="CH182" s="97"/>
    </row>
    <row r="183" spans="1:86">
      <c r="A183" s="100"/>
      <c r="B183" s="100"/>
      <c r="C183" s="100"/>
      <c r="D183" s="100"/>
      <c r="E183" s="100"/>
      <c r="F183" s="100"/>
      <c r="G183" s="97"/>
      <c r="H183" s="97"/>
      <c r="I183" s="97"/>
      <c r="J183" s="97"/>
      <c r="K183" s="97"/>
      <c r="L183" s="97"/>
      <c r="M183" s="97"/>
      <c r="N183" s="97"/>
      <c r="O183" s="97"/>
      <c r="P183" s="97"/>
      <c r="Q183" s="97"/>
      <c r="R183" s="100"/>
      <c r="S183" s="100"/>
      <c r="T183" s="100"/>
      <c r="U183" s="100"/>
      <c r="V183" s="100"/>
      <c r="W183" s="100"/>
      <c r="X183" s="100"/>
      <c r="Y183" s="99"/>
      <c r="Z183" s="100"/>
      <c r="AA183" s="100"/>
      <c r="AB183" s="100"/>
      <c r="AC183" s="100"/>
      <c r="AD183" s="100"/>
      <c r="AE183" s="100"/>
      <c r="AF183" s="100"/>
      <c r="AG183" s="100"/>
      <c r="AH183" s="100"/>
      <c r="AI183" s="100"/>
      <c r="AJ183" s="100"/>
      <c r="AK183" s="100"/>
      <c r="AL183" s="100"/>
      <c r="AM183" s="97"/>
      <c r="AN183" s="97"/>
      <c r="AO183" s="97"/>
      <c r="AP183" s="97"/>
      <c r="AQ183" s="97"/>
      <c r="AR183" s="97"/>
      <c r="AS183" s="97"/>
      <c r="AT183" s="97"/>
      <c r="AU183" s="97"/>
      <c r="AV183" s="97"/>
      <c r="AW183" s="97"/>
      <c r="AX183" s="97"/>
      <c r="AY183" s="97"/>
      <c r="AZ183" s="97"/>
      <c r="BA183" s="97"/>
      <c r="BB183" s="97"/>
      <c r="BC183" s="97"/>
      <c r="BD183" s="97"/>
      <c r="BE183" s="97"/>
      <c r="BF183" s="97"/>
      <c r="BG183" s="97"/>
      <c r="BH183" s="97"/>
      <c r="BI183" s="97"/>
      <c r="BJ183" s="97"/>
      <c r="BK183" s="97"/>
      <c r="BL183" s="97"/>
      <c r="BM183" s="97"/>
      <c r="BN183" s="97"/>
      <c r="BO183" s="97"/>
      <c r="BP183" s="97"/>
      <c r="BQ183" s="97"/>
      <c r="BR183" s="97"/>
      <c r="BS183" s="97"/>
      <c r="BT183" s="97"/>
      <c r="BU183" s="97"/>
      <c r="BV183" s="97"/>
      <c r="BW183" s="97"/>
      <c r="BX183" s="97"/>
      <c r="BY183" s="97"/>
      <c r="BZ183" s="97"/>
      <c r="CA183" s="97"/>
      <c r="CB183" s="97"/>
      <c r="CC183" s="97"/>
      <c r="CD183" s="97"/>
      <c r="CE183" s="97"/>
      <c r="CF183" s="97"/>
      <c r="CG183" s="97"/>
      <c r="CH183" s="97"/>
    </row>
    <row r="184" spans="1:86">
      <c r="A184" s="100"/>
      <c r="B184" s="100"/>
      <c r="C184" s="100"/>
      <c r="D184" s="100"/>
      <c r="E184" s="100"/>
      <c r="F184" s="100"/>
      <c r="G184" s="97"/>
      <c r="H184" s="97"/>
      <c r="I184" s="97"/>
      <c r="J184" s="97"/>
      <c r="K184" s="97"/>
      <c r="L184" s="97"/>
      <c r="M184" s="97"/>
      <c r="N184" s="97"/>
      <c r="O184" s="97"/>
      <c r="P184" s="97"/>
      <c r="Q184" s="97"/>
      <c r="R184" s="100"/>
      <c r="S184" s="100"/>
      <c r="T184" s="100"/>
      <c r="U184" s="100"/>
      <c r="V184" s="100"/>
      <c r="W184" s="100"/>
      <c r="X184" s="100"/>
      <c r="Y184" s="99"/>
      <c r="Z184" s="100"/>
      <c r="AA184" s="100"/>
      <c r="AB184" s="100"/>
      <c r="AC184" s="100"/>
      <c r="AD184" s="100"/>
      <c r="AE184" s="100"/>
      <c r="AF184" s="100"/>
      <c r="AG184" s="100"/>
      <c r="AH184" s="100"/>
      <c r="AI184" s="100"/>
      <c r="AJ184" s="100"/>
      <c r="AK184" s="100"/>
      <c r="AL184" s="100"/>
      <c r="AM184" s="97"/>
      <c r="AN184" s="97"/>
      <c r="AO184" s="97"/>
      <c r="AP184" s="97"/>
      <c r="AQ184" s="97"/>
      <c r="AR184" s="97"/>
      <c r="AS184" s="97"/>
      <c r="AT184" s="97"/>
      <c r="AU184" s="97"/>
      <c r="AV184" s="97"/>
      <c r="AW184" s="97"/>
      <c r="AX184" s="97"/>
      <c r="AY184" s="97"/>
      <c r="AZ184" s="97"/>
      <c r="BA184" s="97"/>
      <c r="BB184" s="97"/>
      <c r="BC184" s="97"/>
      <c r="BD184" s="97"/>
      <c r="BE184" s="97"/>
      <c r="BF184" s="97"/>
      <c r="BG184" s="97"/>
      <c r="BH184" s="97"/>
      <c r="BI184" s="97"/>
      <c r="BJ184" s="97"/>
      <c r="BK184" s="97"/>
      <c r="BL184" s="97"/>
      <c r="BM184" s="97"/>
      <c r="BN184" s="97"/>
      <c r="BO184" s="97"/>
      <c r="BP184" s="97"/>
      <c r="BQ184" s="97"/>
      <c r="BR184" s="97"/>
      <c r="BS184" s="97"/>
      <c r="BT184" s="97"/>
      <c r="BU184" s="97"/>
      <c r="BV184" s="97"/>
      <c r="BW184" s="97"/>
      <c r="BX184" s="97"/>
      <c r="BY184" s="97"/>
      <c r="BZ184" s="97"/>
      <c r="CA184" s="97"/>
      <c r="CB184" s="97"/>
      <c r="CC184" s="97"/>
      <c r="CD184" s="97"/>
      <c r="CE184" s="97"/>
      <c r="CF184" s="97"/>
      <c r="CG184" s="97"/>
      <c r="CH184" s="97"/>
    </row>
    <row r="185" spans="1:86">
      <c r="A185" s="100"/>
      <c r="B185" s="100"/>
      <c r="C185" s="100"/>
      <c r="D185" s="100"/>
      <c r="E185" s="100"/>
      <c r="F185" s="100"/>
      <c r="G185" s="97"/>
      <c r="H185" s="97"/>
      <c r="I185" s="97"/>
      <c r="J185" s="97"/>
      <c r="K185" s="97"/>
      <c r="L185" s="97"/>
      <c r="M185" s="97"/>
      <c r="N185" s="97"/>
      <c r="O185" s="97"/>
      <c r="P185" s="97"/>
      <c r="Q185" s="97"/>
      <c r="R185" s="100"/>
      <c r="S185" s="100"/>
      <c r="T185" s="100"/>
      <c r="U185" s="100"/>
      <c r="V185" s="100"/>
      <c r="W185" s="100"/>
      <c r="X185" s="100"/>
      <c r="Y185" s="99"/>
      <c r="Z185" s="100"/>
      <c r="AA185" s="100"/>
      <c r="AB185" s="100"/>
      <c r="AC185" s="100"/>
      <c r="AD185" s="100"/>
      <c r="AE185" s="100"/>
      <c r="AF185" s="100"/>
      <c r="AG185" s="100"/>
      <c r="AH185" s="100"/>
      <c r="AI185" s="100"/>
      <c r="AJ185" s="100"/>
      <c r="AK185" s="100"/>
      <c r="AL185" s="100"/>
      <c r="AM185" s="97"/>
      <c r="AN185" s="97"/>
      <c r="AO185" s="97"/>
      <c r="AP185" s="97"/>
      <c r="AQ185" s="97"/>
      <c r="AR185" s="97"/>
      <c r="AS185" s="97"/>
      <c r="AT185" s="97"/>
      <c r="AU185" s="97"/>
      <c r="AV185" s="97"/>
      <c r="AW185" s="97"/>
      <c r="AX185" s="97"/>
      <c r="AY185" s="97"/>
      <c r="AZ185" s="97"/>
      <c r="BA185" s="97"/>
      <c r="BB185" s="97"/>
      <c r="BC185" s="97"/>
      <c r="BD185" s="97"/>
      <c r="BE185" s="97"/>
      <c r="BF185" s="97"/>
      <c r="BG185" s="97"/>
      <c r="BH185" s="97"/>
      <c r="BI185" s="97"/>
      <c r="BJ185" s="97"/>
      <c r="BK185" s="97"/>
      <c r="BL185" s="97"/>
      <c r="BM185" s="97"/>
      <c r="BN185" s="97"/>
      <c r="BO185" s="97"/>
      <c r="BP185" s="97"/>
      <c r="BQ185" s="97"/>
      <c r="BR185" s="97"/>
      <c r="BS185" s="97"/>
      <c r="BT185" s="97"/>
      <c r="BU185" s="97"/>
      <c r="BV185" s="97"/>
      <c r="BW185" s="97"/>
      <c r="BX185" s="97"/>
      <c r="BY185" s="97"/>
      <c r="BZ185" s="97"/>
      <c r="CA185" s="97"/>
      <c r="CB185" s="97"/>
      <c r="CC185" s="97"/>
      <c r="CD185" s="97"/>
      <c r="CE185" s="97"/>
      <c r="CF185" s="97"/>
      <c r="CG185" s="97"/>
      <c r="CH185" s="97"/>
    </row>
    <row r="186" spans="1:86">
      <c r="A186" s="100"/>
      <c r="B186" s="100"/>
      <c r="C186" s="100"/>
      <c r="D186" s="100"/>
      <c r="E186" s="100"/>
      <c r="F186" s="100"/>
      <c r="G186" s="97"/>
      <c r="H186" s="97"/>
      <c r="I186" s="97"/>
      <c r="J186" s="97"/>
      <c r="K186" s="97"/>
      <c r="L186" s="97"/>
      <c r="M186" s="97"/>
      <c r="N186" s="97"/>
      <c r="O186" s="97"/>
      <c r="P186" s="97"/>
      <c r="Q186" s="97"/>
      <c r="R186" s="100"/>
      <c r="S186" s="100"/>
      <c r="T186" s="100"/>
      <c r="U186" s="100"/>
      <c r="V186" s="100"/>
      <c r="W186" s="100"/>
      <c r="X186" s="100"/>
      <c r="Y186" s="99"/>
      <c r="Z186" s="100"/>
      <c r="AA186" s="100"/>
      <c r="AB186" s="100"/>
      <c r="AC186" s="100"/>
      <c r="AD186" s="100"/>
      <c r="AE186" s="100"/>
      <c r="AF186" s="100"/>
      <c r="AG186" s="100"/>
      <c r="AH186" s="100"/>
      <c r="AI186" s="100"/>
      <c r="AJ186" s="100"/>
      <c r="AK186" s="100"/>
      <c r="AL186" s="100"/>
      <c r="AM186" s="97"/>
      <c r="AN186" s="97"/>
      <c r="AO186" s="97"/>
      <c r="AP186" s="97"/>
      <c r="AQ186" s="97"/>
      <c r="AR186" s="97"/>
      <c r="AS186" s="97"/>
      <c r="AT186" s="97"/>
      <c r="AU186" s="97"/>
      <c r="AV186" s="97"/>
      <c r="AW186" s="97"/>
      <c r="AX186" s="97"/>
      <c r="AY186" s="97"/>
      <c r="AZ186" s="97"/>
      <c r="BA186" s="97"/>
      <c r="BB186" s="97"/>
      <c r="BC186" s="97"/>
      <c r="BD186" s="97"/>
      <c r="BE186" s="97"/>
      <c r="BF186" s="97"/>
      <c r="BG186" s="97"/>
      <c r="BH186" s="97"/>
      <c r="BI186" s="97"/>
      <c r="BJ186" s="97"/>
      <c r="BK186" s="97"/>
      <c r="BL186" s="97"/>
      <c r="BM186" s="97"/>
      <c r="BN186" s="97"/>
      <c r="BO186" s="97"/>
      <c r="BP186" s="97"/>
      <c r="BQ186" s="97"/>
      <c r="BR186" s="97"/>
      <c r="BS186" s="97"/>
      <c r="BT186" s="97"/>
      <c r="BU186" s="97"/>
      <c r="BV186" s="97"/>
      <c r="BW186" s="97"/>
      <c r="BX186" s="97"/>
      <c r="BY186" s="97"/>
      <c r="BZ186" s="97"/>
      <c r="CA186" s="97"/>
      <c r="CB186" s="97"/>
      <c r="CC186" s="97"/>
      <c r="CD186" s="97"/>
      <c r="CE186" s="97"/>
      <c r="CF186" s="97"/>
      <c r="CG186" s="97"/>
      <c r="CH186" s="97"/>
    </row>
    <row r="187" spans="1:86">
      <c r="A187" s="100"/>
      <c r="B187" s="100"/>
      <c r="C187" s="100"/>
      <c r="D187" s="100"/>
      <c r="E187" s="100"/>
      <c r="F187" s="100"/>
      <c r="G187" s="97"/>
      <c r="H187" s="97"/>
      <c r="I187" s="97"/>
      <c r="J187" s="97"/>
      <c r="K187" s="97"/>
      <c r="L187" s="97"/>
      <c r="M187" s="97"/>
      <c r="N187" s="97"/>
      <c r="O187" s="97"/>
      <c r="P187" s="97"/>
      <c r="Q187" s="97"/>
      <c r="R187" s="100"/>
      <c r="S187" s="100"/>
      <c r="T187" s="100"/>
      <c r="U187" s="100"/>
      <c r="V187" s="100"/>
      <c r="W187" s="100"/>
      <c r="X187" s="100"/>
      <c r="Y187" s="99"/>
      <c r="Z187" s="100"/>
      <c r="AA187" s="100"/>
      <c r="AB187" s="100"/>
      <c r="AC187" s="100"/>
      <c r="AD187" s="100"/>
      <c r="AE187" s="100"/>
      <c r="AF187" s="100"/>
      <c r="AG187" s="100"/>
      <c r="AH187" s="100"/>
      <c r="AI187" s="100"/>
      <c r="AJ187" s="100"/>
      <c r="AK187" s="100"/>
      <c r="AL187" s="100"/>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7"/>
      <c r="BI187" s="97"/>
      <c r="BJ187" s="97"/>
      <c r="BK187" s="97"/>
      <c r="BL187" s="97"/>
      <c r="BM187" s="97"/>
      <c r="BN187" s="97"/>
      <c r="BO187" s="97"/>
      <c r="BP187" s="97"/>
      <c r="BQ187" s="97"/>
      <c r="BR187" s="97"/>
      <c r="BS187" s="97"/>
      <c r="BT187" s="97"/>
      <c r="BU187" s="97"/>
      <c r="BV187" s="97"/>
      <c r="BW187" s="97"/>
      <c r="BX187" s="97"/>
      <c r="BY187" s="97"/>
      <c r="BZ187" s="97"/>
      <c r="CA187" s="97"/>
      <c r="CB187" s="97"/>
      <c r="CC187" s="97"/>
      <c r="CD187" s="97"/>
      <c r="CE187" s="97"/>
      <c r="CF187" s="97"/>
      <c r="CG187" s="97"/>
      <c r="CH187" s="97"/>
    </row>
    <row r="188" spans="1:86">
      <c r="A188" s="100"/>
      <c r="B188" s="100"/>
      <c r="C188" s="100"/>
      <c r="D188" s="100"/>
      <c r="E188" s="100"/>
      <c r="F188" s="100"/>
      <c r="G188" s="97"/>
      <c r="H188" s="97"/>
      <c r="I188" s="97"/>
      <c r="J188" s="97"/>
      <c r="K188" s="97"/>
      <c r="L188" s="97"/>
      <c r="M188" s="97"/>
      <c r="N188" s="97"/>
      <c r="O188" s="97"/>
      <c r="P188" s="97"/>
      <c r="Q188" s="97"/>
      <c r="R188" s="100"/>
      <c r="S188" s="100"/>
      <c r="T188" s="100"/>
      <c r="U188" s="100"/>
      <c r="V188" s="100"/>
      <c r="W188" s="100"/>
      <c r="X188" s="100"/>
      <c r="Y188" s="99"/>
      <c r="Z188" s="100"/>
      <c r="AA188" s="100"/>
      <c r="AB188" s="100"/>
      <c r="AC188" s="100"/>
      <c r="AD188" s="100"/>
      <c r="AE188" s="100"/>
      <c r="AF188" s="100"/>
      <c r="AG188" s="100"/>
      <c r="AH188" s="100"/>
      <c r="AI188" s="100"/>
      <c r="AJ188" s="100"/>
      <c r="AK188" s="100"/>
      <c r="AL188" s="100"/>
      <c r="AM188" s="97"/>
      <c r="AN188" s="97"/>
      <c r="AO188" s="97"/>
      <c r="AP188" s="97"/>
      <c r="AQ188" s="97"/>
      <c r="AR188" s="97"/>
      <c r="AS188" s="97"/>
      <c r="AT188" s="97"/>
      <c r="AU188" s="97"/>
      <c r="AV188" s="97"/>
      <c r="AW188" s="97"/>
      <c r="AX188" s="97"/>
      <c r="AY188" s="97"/>
      <c r="AZ188" s="97"/>
      <c r="BA188" s="97"/>
      <c r="BB188" s="97"/>
      <c r="BC188" s="97"/>
      <c r="BD188" s="97"/>
      <c r="BE188" s="97"/>
      <c r="BF188" s="97"/>
      <c r="BG188" s="97"/>
      <c r="BH188" s="97"/>
      <c r="BI188" s="97"/>
      <c r="BJ188" s="97"/>
      <c r="BK188" s="97"/>
      <c r="BL188" s="97"/>
      <c r="BM188" s="97"/>
      <c r="BN188" s="97"/>
      <c r="BO188" s="97"/>
      <c r="BP188" s="97"/>
      <c r="BQ188" s="97"/>
      <c r="BR188" s="97"/>
      <c r="BS188" s="97"/>
      <c r="BT188" s="97"/>
      <c r="BU188" s="97"/>
      <c r="BV188" s="97"/>
      <c r="BW188" s="97"/>
      <c r="BX188" s="97"/>
      <c r="BY188" s="97"/>
      <c r="BZ188" s="97"/>
      <c r="CA188" s="97"/>
      <c r="CB188" s="97"/>
      <c r="CC188" s="97"/>
      <c r="CD188" s="97"/>
      <c r="CE188" s="97"/>
      <c r="CF188" s="97"/>
      <c r="CG188" s="97"/>
      <c r="CH188" s="97"/>
    </row>
    <row r="189" spans="1:86">
      <c r="A189" s="100"/>
      <c r="B189" s="100"/>
      <c r="C189" s="100"/>
      <c r="D189" s="100"/>
      <c r="E189" s="100"/>
      <c r="F189" s="100"/>
      <c r="G189" s="97"/>
      <c r="H189" s="97"/>
      <c r="I189" s="97"/>
      <c r="J189" s="97"/>
      <c r="K189" s="97"/>
      <c r="L189" s="97"/>
      <c r="M189" s="97"/>
      <c r="N189" s="97"/>
      <c r="O189" s="97"/>
      <c r="P189" s="97"/>
      <c r="Q189" s="97"/>
      <c r="R189" s="100"/>
      <c r="S189" s="100"/>
      <c r="T189" s="100"/>
      <c r="U189" s="100"/>
      <c r="V189" s="100"/>
      <c r="W189" s="100"/>
      <c r="X189" s="100"/>
      <c r="Y189" s="99"/>
      <c r="Z189" s="100"/>
      <c r="AA189" s="100"/>
      <c r="AB189" s="100"/>
      <c r="AC189" s="100"/>
      <c r="AD189" s="100"/>
      <c r="AE189" s="100"/>
      <c r="AF189" s="100"/>
      <c r="AG189" s="100"/>
      <c r="AH189" s="100"/>
      <c r="AI189" s="100"/>
      <c r="AJ189" s="100"/>
      <c r="AK189" s="100"/>
      <c r="AL189" s="100"/>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c r="BP189" s="97"/>
      <c r="BQ189" s="97"/>
      <c r="BR189" s="97"/>
      <c r="BS189" s="97"/>
      <c r="BT189" s="97"/>
      <c r="BU189" s="97"/>
      <c r="BV189" s="97"/>
      <c r="BW189" s="97"/>
      <c r="BX189" s="97"/>
      <c r="BY189" s="97"/>
      <c r="BZ189" s="97"/>
      <c r="CA189" s="97"/>
      <c r="CB189" s="97"/>
      <c r="CC189" s="97"/>
      <c r="CD189" s="97"/>
      <c r="CE189" s="97"/>
      <c r="CF189" s="97"/>
      <c r="CG189" s="97"/>
      <c r="CH189" s="97"/>
    </row>
    <row r="190" spans="1:86">
      <c r="A190" s="100"/>
      <c r="B190" s="100"/>
      <c r="C190" s="100"/>
      <c r="D190" s="100"/>
      <c r="E190" s="100"/>
      <c r="F190" s="100"/>
      <c r="G190" s="97"/>
      <c r="H190" s="97"/>
      <c r="I190" s="97"/>
      <c r="J190" s="97"/>
      <c r="K190" s="97"/>
      <c r="L190" s="97"/>
      <c r="M190" s="97"/>
      <c r="N190" s="97"/>
      <c r="O190" s="97"/>
      <c r="P190" s="97"/>
      <c r="Q190" s="97"/>
      <c r="R190" s="100"/>
      <c r="S190" s="100"/>
      <c r="T190" s="100"/>
      <c r="U190" s="100"/>
      <c r="V190" s="100"/>
      <c r="W190" s="100"/>
      <c r="X190" s="100"/>
      <c r="Y190" s="99"/>
      <c r="Z190" s="100"/>
      <c r="AA190" s="100"/>
      <c r="AB190" s="100"/>
      <c r="AC190" s="100"/>
      <c r="AD190" s="100"/>
      <c r="AE190" s="100"/>
      <c r="AF190" s="100"/>
      <c r="AG190" s="100"/>
      <c r="AH190" s="100"/>
      <c r="AI190" s="100"/>
      <c r="AJ190" s="100"/>
      <c r="AK190" s="100"/>
      <c r="AL190" s="100"/>
      <c r="AM190" s="97"/>
      <c r="AN190" s="97"/>
      <c r="AO190" s="97"/>
      <c r="AP190" s="97"/>
      <c r="AQ190" s="97"/>
      <c r="AR190" s="97"/>
      <c r="AS190" s="97"/>
      <c r="AT190" s="97"/>
      <c r="AU190" s="97"/>
      <c r="AV190" s="97"/>
      <c r="AW190" s="97"/>
      <c r="AX190" s="97"/>
      <c r="AY190" s="97"/>
      <c r="AZ190" s="97"/>
      <c r="BA190" s="97"/>
      <c r="BB190" s="97"/>
      <c r="BC190" s="97"/>
      <c r="BD190" s="97"/>
      <c r="BE190" s="97"/>
      <c r="BF190" s="97"/>
      <c r="BG190" s="97"/>
      <c r="BH190" s="97"/>
      <c r="BI190" s="97"/>
      <c r="BJ190" s="97"/>
      <c r="BK190" s="97"/>
      <c r="BL190" s="97"/>
      <c r="BM190" s="97"/>
      <c r="BN190" s="97"/>
      <c r="BO190" s="97"/>
      <c r="BP190" s="97"/>
      <c r="BQ190" s="97"/>
      <c r="BR190" s="97"/>
      <c r="BS190" s="97"/>
      <c r="BT190" s="97"/>
      <c r="BU190" s="97"/>
      <c r="BV190" s="97"/>
      <c r="BW190" s="97"/>
      <c r="BX190" s="97"/>
      <c r="BY190" s="97"/>
      <c r="BZ190" s="97"/>
      <c r="CA190" s="97"/>
      <c r="CB190" s="97"/>
      <c r="CC190" s="97"/>
      <c r="CD190" s="97"/>
      <c r="CE190" s="97"/>
      <c r="CF190" s="97"/>
      <c r="CG190" s="97"/>
      <c r="CH190" s="97"/>
    </row>
    <row r="191" spans="1:86">
      <c r="A191" s="100"/>
      <c r="B191" s="100"/>
      <c r="C191" s="100"/>
      <c r="D191" s="100"/>
      <c r="E191" s="100"/>
      <c r="F191" s="100"/>
      <c r="G191" s="97"/>
      <c r="H191" s="97"/>
      <c r="I191" s="97"/>
      <c r="J191" s="97"/>
      <c r="K191" s="97"/>
      <c r="L191" s="97"/>
      <c r="M191" s="97"/>
      <c r="N191" s="97"/>
      <c r="O191" s="97"/>
      <c r="P191" s="97"/>
      <c r="Q191" s="97"/>
      <c r="R191" s="100"/>
      <c r="S191" s="100"/>
      <c r="T191" s="100"/>
      <c r="U191" s="100"/>
      <c r="V191" s="100"/>
      <c r="W191" s="100"/>
      <c r="X191" s="100"/>
      <c r="Y191" s="99"/>
      <c r="Z191" s="100"/>
      <c r="AA191" s="100"/>
      <c r="AB191" s="100"/>
      <c r="AC191" s="100"/>
      <c r="AD191" s="100"/>
      <c r="AE191" s="100"/>
      <c r="AF191" s="100"/>
      <c r="AG191" s="100"/>
      <c r="AH191" s="100"/>
      <c r="AI191" s="100"/>
      <c r="AJ191" s="100"/>
      <c r="AK191" s="100"/>
      <c r="AL191" s="100"/>
      <c r="AM191" s="97"/>
      <c r="AN191" s="97"/>
      <c r="AO191" s="97"/>
      <c r="AP191" s="97"/>
      <c r="AQ191" s="97"/>
      <c r="AR191" s="97"/>
      <c r="AS191" s="97"/>
      <c r="AT191" s="97"/>
      <c r="AU191" s="97"/>
      <c r="AV191" s="97"/>
      <c r="AW191" s="97"/>
      <c r="AX191" s="97"/>
      <c r="AY191" s="97"/>
      <c r="AZ191" s="97"/>
      <c r="BA191" s="97"/>
      <c r="BB191" s="97"/>
      <c r="BC191" s="97"/>
      <c r="BD191" s="97"/>
      <c r="BE191" s="97"/>
      <c r="BF191" s="97"/>
      <c r="BG191" s="97"/>
      <c r="BH191" s="97"/>
      <c r="BI191" s="97"/>
      <c r="BJ191" s="97"/>
      <c r="BK191" s="97"/>
      <c r="BL191" s="97"/>
      <c r="BM191" s="97"/>
      <c r="BN191" s="97"/>
      <c r="BO191" s="97"/>
      <c r="BP191" s="97"/>
      <c r="BQ191" s="97"/>
      <c r="BR191" s="97"/>
      <c r="BS191" s="97"/>
      <c r="BT191" s="97"/>
      <c r="BU191" s="97"/>
      <c r="BV191" s="97"/>
      <c r="BW191" s="97"/>
      <c r="BX191" s="97"/>
      <c r="BY191" s="97"/>
      <c r="BZ191" s="97"/>
      <c r="CA191" s="97"/>
      <c r="CB191" s="97"/>
      <c r="CC191" s="97"/>
      <c r="CD191" s="97"/>
      <c r="CE191" s="97"/>
      <c r="CF191" s="97"/>
      <c r="CG191" s="97"/>
      <c r="CH191" s="97"/>
    </row>
    <row r="192" spans="1:86">
      <c r="A192" s="100"/>
      <c r="B192" s="100"/>
      <c r="C192" s="100"/>
      <c r="D192" s="100"/>
      <c r="E192" s="100"/>
      <c r="F192" s="100"/>
      <c r="G192" s="97"/>
      <c r="H192" s="97"/>
      <c r="I192" s="97"/>
      <c r="J192" s="97"/>
      <c r="K192" s="97"/>
      <c r="L192" s="97"/>
      <c r="M192" s="97"/>
      <c r="N192" s="97"/>
      <c r="O192" s="97"/>
      <c r="P192" s="97"/>
      <c r="Q192" s="97"/>
      <c r="R192" s="100"/>
      <c r="S192" s="100"/>
      <c r="T192" s="100"/>
      <c r="U192" s="100"/>
      <c r="V192" s="100"/>
      <c r="W192" s="100"/>
      <c r="X192" s="100"/>
      <c r="Y192" s="99"/>
      <c r="Z192" s="100"/>
      <c r="AA192" s="100"/>
      <c r="AB192" s="100"/>
      <c r="AC192" s="100"/>
      <c r="AD192" s="100"/>
      <c r="AE192" s="100"/>
      <c r="AF192" s="100"/>
      <c r="AG192" s="100"/>
      <c r="AH192" s="100"/>
      <c r="AI192" s="100"/>
      <c r="AJ192" s="100"/>
      <c r="AK192" s="100"/>
      <c r="AL192" s="100"/>
      <c r="AM192" s="97"/>
      <c r="AN192" s="97"/>
      <c r="AO192" s="97"/>
      <c r="AP192" s="97"/>
      <c r="AQ192" s="97"/>
      <c r="AR192" s="97"/>
      <c r="AS192" s="97"/>
      <c r="AT192" s="97"/>
      <c r="AU192" s="97"/>
      <c r="AV192" s="97"/>
      <c r="AW192" s="97"/>
      <c r="AX192" s="97"/>
      <c r="AY192" s="97"/>
      <c r="AZ192" s="97"/>
      <c r="BA192" s="97"/>
      <c r="BB192" s="97"/>
      <c r="BC192" s="97"/>
      <c r="BD192" s="97"/>
      <c r="BE192" s="97"/>
      <c r="BF192" s="97"/>
      <c r="BG192" s="97"/>
      <c r="BH192" s="97"/>
      <c r="BI192" s="97"/>
      <c r="BJ192" s="97"/>
      <c r="BK192" s="97"/>
      <c r="BL192" s="97"/>
      <c r="BM192" s="97"/>
      <c r="BN192" s="97"/>
      <c r="BO192" s="97"/>
      <c r="BP192" s="97"/>
      <c r="BQ192" s="97"/>
      <c r="BR192" s="97"/>
      <c r="BS192" s="97"/>
      <c r="BT192" s="97"/>
      <c r="BU192" s="97"/>
      <c r="BV192" s="97"/>
      <c r="BW192" s="97"/>
      <c r="BX192" s="97"/>
      <c r="BY192" s="97"/>
      <c r="BZ192" s="97"/>
      <c r="CA192" s="97"/>
      <c r="CB192" s="97"/>
      <c r="CC192" s="97"/>
      <c r="CD192" s="97"/>
      <c r="CE192" s="97"/>
      <c r="CF192" s="97"/>
      <c r="CG192" s="97"/>
      <c r="CH192" s="97"/>
    </row>
    <row r="193" spans="1:86">
      <c r="A193" s="100"/>
      <c r="B193" s="100"/>
      <c r="C193" s="100"/>
      <c r="D193" s="100"/>
      <c r="E193" s="100"/>
      <c r="F193" s="100"/>
      <c r="G193" s="97"/>
      <c r="H193" s="97"/>
      <c r="I193" s="97"/>
      <c r="J193" s="97"/>
      <c r="K193" s="97"/>
      <c r="L193" s="97"/>
      <c r="M193" s="97"/>
      <c r="N193" s="97"/>
      <c r="O193" s="97"/>
      <c r="P193" s="97"/>
      <c r="Q193" s="97"/>
      <c r="R193" s="100"/>
      <c r="S193" s="100"/>
      <c r="T193" s="100"/>
      <c r="U193" s="100"/>
      <c r="V193" s="100"/>
      <c r="W193" s="100"/>
      <c r="X193" s="100"/>
      <c r="Y193" s="99"/>
      <c r="Z193" s="100"/>
      <c r="AA193" s="100"/>
      <c r="AB193" s="100"/>
      <c r="AC193" s="100"/>
      <c r="AD193" s="100"/>
      <c r="AE193" s="100"/>
      <c r="AF193" s="100"/>
      <c r="AG193" s="100"/>
      <c r="AH193" s="100"/>
      <c r="AI193" s="100"/>
      <c r="AJ193" s="100"/>
      <c r="AK193" s="100"/>
      <c r="AL193" s="100"/>
      <c r="AM193" s="97"/>
      <c r="AN193" s="97"/>
      <c r="AO193" s="97"/>
      <c r="AP193" s="97"/>
      <c r="AQ193" s="97"/>
      <c r="AR193" s="97"/>
      <c r="AS193" s="97"/>
      <c r="AT193" s="97"/>
      <c r="AU193" s="97"/>
      <c r="AV193" s="97"/>
      <c r="AW193" s="97"/>
      <c r="AX193" s="97"/>
      <c r="AY193" s="97"/>
      <c r="AZ193" s="97"/>
      <c r="BA193" s="97"/>
      <c r="BB193" s="97"/>
      <c r="BC193" s="97"/>
      <c r="BD193" s="97"/>
      <c r="BE193" s="97"/>
      <c r="BF193" s="97"/>
      <c r="BG193" s="97"/>
      <c r="BH193" s="97"/>
      <c r="BI193" s="97"/>
      <c r="BJ193" s="97"/>
      <c r="BK193" s="97"/>
      <c r="BL193" s="97"/>
      <c r="BM193" s="97"/>
      <c r="BN193" s="97"/>
      <c r="BO193" s="97"/>
      <c r="BP193" s="97"/>
      <c r="BQ193" s="97"/>
      <c r="BR193" s="97"/>
      <c r="BS193" s="97"/>
      <c r="BT193" s="97"/>
      <c r="BU193" s="97"/>
      <c r="BV193" s="97"/>
      <c r="BW193" s="97"/>
      <c r="BX193" s="97"/>
      <c r="BY193" s="97"/>
      <c r="BZ193" s="97"/>
      <c r="CA193" s="97"/>
      <c r="CB193" s="97"/>
      <c r="CC193" s="97"/>
      <c r="CD193" s="97"/>
      <c r="CE193" s="97"/>
      <c r="CF193" s="97"/>
      <c r="CG193" s="97"/>
      <c r="CH193" s="97"/>
    </row>
    <row r="194" spans="1:86">
      <c r="A194" s="100"/>
      <c r="B194" s="100"/>
      <c r="C194" s="100"/>
      <c r="D194" s="100"/>
      <c r="E194" s="100"/>
      <c r="F194" s="100"/>
      <c r="G194" s="97"/>
      <c r="H194" s="97"/>
      <c r="I194" s="97"/>
      <c r="J194" s="97"/>
      <c r="K194" s="97"/>
      <c r="L194" s="97"/>
      <c r="M194" s="97"/>
      <c r="N194" s="97"/>
      <c r="O194" s="97"/>
      <c r="P194" s="97"/>
      <c r="Q194" s="97"/>
      <c r="R194" s="100"/>
      <c r="S194" s="100"/>
      <c r="T194" s="100"/>
      <c r="U194" s="100"/>
      <c r="V194" s="100"/>
      <c r="W194" s="100"/>
      <c r="X194" s="100"/>
      <c r="Y194" s="99"/>
      <c r="Z194" s="100"/>
      <c r="AA194" s="100"/>
      <c r="AB194" s="100"/>
      <c r="AC194" s="100"/>
      <c r="AD194" s="100"/>
      <c r="AE194" s="100"/>
      <c r="AF194" s="100"/>
      <c r="AG194" s="100"/>
      <c r="AH194" s="100"/>
      <c r="AI194" s="100"/>
      <c r="AJ194" s="100"/>
      <c r="AK194" s="100"/>
      <c r="AL194" s="100"/>
      <c r="AM194" s="97"/>
      <c r="AN194" s="97"/>
      <c r="AO194" s="97"/>
      <c r="AP194" s="97"/>
      <c r="AQ194" s="97"/>
      <c r="AR194" s="97"/>
      <c r="AS194" s="97"/>
      <c r="AT194" s="97"/>
      <c r="AU194" s="97"/>
      <c r="AV194" s="97"/>
      <c r="AW194" s="97"/>
      <c r="AX194" s="97"/>
      <c r="AY194" s="97"/>
      <c r="AZ194" s="97"/>
      <c r="BA194" s="97"/>
      <c r="BB194" s="97"/>
      <c r="BC194" s="97"/>
      <c r="BD194" s="97"/>
      <c r="BE194" s="97"/>
      <c r="BF194" s="97"/>
      <c r="BG194" s="97"/>
      <c r="BH194" s="97"/>
      <c r="BI194" s="97"/>
      <c r="BJ194" s="97"/>
      <c r="BK194" s="97"/>
      <c r="BL194" s="97"/>
      <c r="BM194" s="97"/>
      <c r="BN194" s="97"/>
      <c r="BO194" s="97"/>
      <c r="BP194" s="97"/>
      <c r="BQ194" s="97"/>
      <c r="BR194" s="97"/>
      <c r="BS194" s="97"/>
      <c r="BT194" s="97"/>
      <c r="BU194" s="97"/>
      <c r="BV194" s="97"/>
      <c r="BW194" s="97"/>
      <c r="BX194" s="97"/>
      <c r="BY194" s="97"/>
      <c r="BZ194" s="97"/>
      <c r="CA194" s="97"/>
      <c r="CB194" s="97"/>
      <c r="CC194" s="97"/>
      <c r="CD194" s="97"/>
      <c r="CE194" s="97"/>
      <c r="CF194" s="97"/>
      <c r="CG194" s="97"/>
      <c r="CH194" s="97"/>
    </row>
    <row r="195" spans="1:86">
      <c r="A195" s="100"/>
      <c r="B195" s="100"/>
      <c r="C195" s="100"/>
      <c r="D195" s="100"/>
      <c r="E195" s="100"/>
      <c r="F195" s="100"/>
      <c r="G195" s="97"/>
      <c r="H195" s="97"/>
      <c r="I195" s="97"/>
      <c r="J195" s="97"/>
      <c r="K195" s="97"/>
      <c r="L195" s="97"/>
      <c r="M195" s="97"/>
      <c r="N195" s="97"/>
      <c r="O195" s="97"/>
      <c r="P195" s="97"/>
      <c r="Q195" s="97"/>
      <c r="R195" s="100"/>
      <c r="S195" s="100"/>
      <c r="T195" s="100"/>
      <c r="U195" s="100"/>
      <c r="V195" s="100"/>
      <c r="W195" s="100"/>
      <c r="X195" s="100"/>
      <c r="Y195" s="99"/>
      <c r="Z195" s="100"/>
      <c r="AA195" s="100"/>
      <c r="AB195" s="100"/>
      <c r="AC195" s="100"/>
      <c r="AD195" s="100"/>
      <c r="AE195" s="100"/>
      <c r="AF195" s="100"/>
      <c r="AG195" s="100"/>
      <c r="AH195" s="100"/>
      <c r="AI195" s="100"/>
      <c r="AJ195" s="100"/>
      <c r="AK195" s="100"/>
      <c r="AL195" s="100"/>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c r="BP195" s="97"/>
      <c r="BQ195" s="97"/>
      <c r="BR195" s="97"/>
      <c r="BS195" s="97"/>
      <c r="BT195" s="97"/>
      <c r="BU195" s="97"/>
      <c r="BV195" s="97"/>
      <c r="BW195" s="97"/>
      <c r="BX195" s="97"/>
      <c r="BY195" s="97"/>
      <c r="BZ195" s="97"/>
      <c r="CA195" s="97"/>
      <c r="CB195" s="97"/>
      <c r="CC195" s="97"/>
      <c r="CD195" s="97"/>
      <c r="CE195" s="97"/>
      <c r="CF195" s="97"/>
      <c r="CG195" s="97"/>
      <c r="CH195" s="97"/>
    </row>
    <row r="196" spans="1:86">
      <c r="A196" s="100"/>
      <c r="B196" s="100"/>
      <c r="C196" s="100"/>
      <c r="D196" s="100"/>
      <c r="E196" s="100"/>
      <c r="F196" s="100"/>
      <c r="G196" s="97"/>
      <c r="H196" s="97"/>
      <c r="I196" s="97"/>
      <c r="J196" s="97"/>
      <c r="K196" s="97"/>
      <c r="L196" s="97"/>
      <c r="M196" s="97"/>
      <c r="N196" s="97"/>
      <c r="O196" s="97"/>
      <c r="P196" s="97"/>
      <c r="Q196" s="97"/>
      <c r="R196" s="100"/>
      <c r="S196" s="100"/>
      <c r="T196" s="100"/>
      <c r="U196" s="100"/>
      <c r="V196" s="100"/>
      <c r="W196" s="100"/>
      <c r="X196" s="100"/>
      <c r="Y196" s="99"/>
      <c r="Z196" s="100"/>
      <c r="AA196" s="100"/>
      <c r="AB196" s="100"/>
      <c r="AC196" s="100"/>
      <c r="AD196" s="100"/>
      <c r="AE196" s="100"/>
      <c r="AF196" s="100"/>
      <c r="AG196" s="100"/>
      <c r="AH196" s="100"/>
      <c r="AI196" s="100"/>
      <c r="AJ196" s="100"/>
      <c r="AK196" s="100"/>
      <c r="AL196" s="100"/>
      <c r="AM196" s="97"/>
      <c r="AN196" s="97"/>
      <c r="AO196" s="97"/>
      <c r="AP196" s="97"/>
      <c r="AQ196" s="97"/>
      <c r="AR196" s="97"/>
      <c r="AS196" s="97"/>
      <c r="AT196" s="97"/>
      <c r="AU196" s="97"/>
      <c r="AV196" s="97"/>
      <c r="AW196" s="97"/>
      <c r="AX196" s="97"/>
      <c r="AY196" s="97"/>
      <c r="AZ196" s="97"/>
      <c r="BA196" s="97"/>
      <c r="BB196" s="97"/>
      <c r="BC196" s="97"/>
      <c r="BD196" s="97"/>
      <c r="BE196" s="97"/>
      <c r="BF196" s="97"/>
      <c r="BG196" s="97"/>
      <c r="BH196" s="97"/>
      <c r="BI196" s="97"/>
      <c r="BJ196" s="97"/>
      <c r="BK196" s="97"/>
      <c r="BL196" s="97"/>
      <c r="BM196" s="97"/>
      <c r="BN196" s="97"/>
      <c r="BO196" s="97"/>
      <c r="BP196" s="97"/>
      <c r="BQ196" s="97"/>
      <c r="BR196" s="97"/>
      <c r="BS196" s="97"/>
      <c r="BT196" s="97"/>
      <c r="BU196" s="97"/>
      <c r="BV196" s="97"/>
      <c r="BW196" s="97"/>
      <c r="BX196" s="97"/>
      <c r="BY196" s="97"/>
      <c r="BZ196" s="97"/>
      <c r="CA196" s="97"/>
      <c r="CB196" s="97"/>
      <c r="CC196" s="97"/>
      <c r="CD196" s="97"/>
      <c r="CE196" s="97"/>
      <c r="CF196" s="97"/>
      <c r="CG196" s="97"/>
      <c r="CH196" s="97"/>
    </row>
    <row r="197" spans="1:86">
      <c r="A197" s="100"/>
      <c r="B197" s="100"/>
      <c r="C197" s="100"/>
      <c r="D197" s="100"/>
      <c r="E197" s="100"/>
      <c r="F197" s="100"/>
      <c r="G197" s="97"/>
      <c r="H197" s="97"/>
      <c r="I197" s="97"/>
      <c r="J197" s="97"/>
      <c r="K197" s="97"/>
      <c r="L197" s="97"/>
      <c r="M197" s="97"/>
      <c r="N197" s="97"/>
      <c r="O197" s="97"/>
      <c r="P197" s="97"/>
      <c r="Q197" s="97"/>
      <c r="R197" s="100"/>
      <c r="S197" s="100"/>
      <c r="T197" s="100"/>
      <c r="U197" s="100"/>
      <c r="V197" s="100"/>
      <c r="W197" s="100"/>
      <c r="X197" s="100"/>
      <c r="Y197" s="99"/>
      <c r="Z197" s="100"/>
      <c r="AA197" s="100"/>
      <c r="AB197" s="100"/>
      <c r="AC197" s="100"/>
      <c r="AD197" s="100"/>
      <c r="AE197" s="100"/>
      <c r="AF197" s="100"/>
      <c r="AG197" s="100"/>
      <c r="AH197" s="100"/>
      <c r="AI197" s="100"/>
      <c r="AJ197" s="100"/>
      <c r="AK197" s="100"/>
      <c r="AL197" s="100"/>
      <c r="AM197" s="97"/>
      <c r="AN197" s="97"/>
      <c r="AO197" s="97"/>
      <c r="AP197" s="97"/>
      <c r="AQ197" s="97"/>
      <c r="AR197" s="97"/>
      <c r="AS197" s="97"/>
      <c r="AT197" s="97"/>
      <c r="AU197" s="97"/>
      <c r="AV197" s="97"/>
      <c r="AW197" s="97"/>
      <c r="AX197" s="97"/>
      <c r="AY197" s="97"/>
      <c r="AZ197" s="97"/>
      <c r="BA197" s="97"/>
      <c r="BB197" s="97"/>
      <c r="BC197" s="97"/>
      <c r="BD197" s="97"/>
      <c r="BE197" s="97"/>
      <c r="BF197" s="97"/>
      <c r="BG197" s="97"/>
      <c r="BH197" s="97"/>
      <c r="BI197" s="97"/>
      <c r="BJ197" s="97"/>
      <c r="BK197" s="97"/>
      <c r="BL197" s="97"/>
      <c r="BM197" s="97"/>
      <c r="BN197" s="97"/>
      <c r="BO197" s="97"/>
      <c r="BP197" s="97"/>
      <c r="BQ197" s="97"/>
      <c r="BR197" s="97"/>
      <c r="BS197" s="97"/>
      <c r="BT197" s="97"/>
      <c r="BU197" s="97"/>
      <c r="BV197" s="97"/>
      <c r="BW197" s="97"/>
      <c r="BX197" s="97"/>
      <c r="BY197" s="97"/>
      <c r="BZ197" s="97"/>
      <c r="CA197" s="97"/>
      <c r="CB197" s="97"/>
      <c r="CC197" s="97"/>
      <c r="CD197" s="97"/>
      <c r="CE197" s="97"/>
      <c r="CF197" s="97"/>
      <c r="CG197" s="97"/>
      <c r="CH197" s="97"/>
    </row>
    <row r="198" spans="1:86">
      <c r="A198" s="100"/>
      <c r="B198" s="100"/>
      <c r="C198" s="100"/>
      <c r="D198" s="100"/>
      <c r="E198" s="100"/>
      <c r="F198" s="100"/>
      <c r="G198" s="97"/>
      <c r="H198" s="97"/>
      <c r="I198" s="97"/>
      <c r="J198" s="97"/>
      <c r="K198" s="97"/>
      <c r="L198" s="97"/>
      <c r="M198" s="97"/>
      <c r="N198" s="97"/>
      <c r="O198" s="97"/>
      <c r="P198" s="97"/>
      <c r="Q198" s="97"/>
      <c r="R198" s="100"/>
      <c r="S198" s="100"/>
      <c r="T198" s="100"/>
      <c r="U198" s="100"/>
      <c r="V198" s="100"/>
      <c r="W198" s="100"/>
      <c r="X198" s="100"/>
      <c r="Y198" s="99"/>
      <c r="Z198" s="100"/>
      <c r="AA198" s="100"/>
      <c r="AB198" s="100"/>
      <c r="AC198" s="100"/>
      <c r="AD198" s="100"/>
      <c r="AE198" s="100"/>
      <c r="AF198" s="100"/>
      <c r="AG198" s="100"/>
      <c r="AH198" s="100"/>
      <c r="AI198" s="100"/>
      <c r="AJ198" s="100"/>
      <c r="AK198" s="100"/>
      <c r="AL198" s="100"/>
      <c r="AM198" s="97"/>
      <c r="AN198" s="97"/>
      <c r="AO198" s="97"/>
      <c r="AP198" s="97"/>
      <c r="AQ198" s="97"/>
      <c r="AR198" s="97"/>
      <c r="AS198" s="97"/>
      <c r="AT198" s="97"/>
      <c r="AU198" s="97"/>
      <c r="AV198" s="97"/>
      <c r="AW198" s="97"/>
      <c r="AX198" s="97"/>
      <c r="AY198" s="97"/>
      <c r="AZ198" s="97"/>
      <c r="BA198" s="97"/>
      <c r="BB198" s="97"/>
      <c r="BC198" s="97"/>
      <c r="BD198" s="97"/>
      <c r="BE198" s="97"/>
      <c r="BF198" s="97"/>
      <c r="BG198" s="97"/>
      <c r="BH198" s="97"/>
      <c r="BI198" s="97"/>
      <c r="BJ198" s="97"/>
      <c r="BK198" s="97"/>
      <c r="BL198" s="97"/>
      <c r="BM198" s="97"/>
      <c r="BN198" s="97"/>
      <c r="BO198" s="97"/>
      <c r="BP198" s="97"/>
      <c r="BQ198" s="97"/>
      <c r="BR198" s="97"/>
      <c r="BS198" s="97"/>
      <c r="BT198" s="97"/>
      <c r="BU198" s="97"/>
      <c r="BV198" s="97"/>
      <c r="BW198" s="97"/>
      <c r="BX198" s="97"/>
      <c r="BY198" s="97"/>
      <c r="BZ198" s="97"/>
      <c r="CA198" s="97"/>
      <c r="CB198" s="97"/>
      <c r="CC198" s="97"/>
      <c r="CD198" s="97"/>
      <c r="CE198" s="97"/>
      <c r="CF198" s="97"/>
      <c r="CG198" s="97"/>
      <c r="CH198" s="97"/>
    </row>
    <row r="199" spans="1:86">
      <c r="A199" s="100"/>
      <c r="B199" s="100"/>
      <c r="C199" s="100"/>
      <c r="D199" s="100"/>
      <c r="E199" s="100"/>
      <c r="F199" s="100"/>
      <c r="G199" s="97"/>
      <c r="H199" s="97"/>
      <c r="I199" s="97"/>
      <c r="J199" s="97"/>
      <c r="K199" s="97"/>
      <c r="L199" s="97"/>
      <c r="M199" s="97"/>
      <c r="N199" s="97"/>
      <c r="O199" s="97"/>
      <c r="P199" s="97"/>
      <c r="Q199" s="97"/>
      <c r="R199" s="100"/>
      <c r="S199" s="100"/>
      <c r="T199" s="100"/>
      <c r="U199" s="100"/>
      <c r="V199" s="100"/>
      <c r="W199" s="100"/>
      <c r="X199" s="100"/>
      <c r="Y199" s="99"/>
      <c r="Z199" s="100"/>
      <c r="AA199" s="100"/>
      <c r="AB199" s="100"/>
      <c r="AC199" s="100"/>
      <c r="AD199" s="100"/>
      <c r="AE199" s="100"/>
      <c r="AF199" s="100"/>
      <c r="AG199" s="100"/>
      <c r="AH199" s="100"/>
      <c r="AI199" s="100"/>
      <c r="AJ199" s="100"/>
      <c r="AK199" s="100"/>
      <c r="AL199" s="100"/>
      <c r="AM199" s="97"/>
      <c r="AN199" s="97"/>
      <c r="AO199" s="97"/>
      <c r="AP199" s="97"/>
      <c r="AQ199" s="97"/>
      <c r="AR199" s="97"/>
      <c r="AS199" s="97"/>
      <c r="AT199" s="97"/>
      <c r="AU199" s="97"/>
      <c r="AV199" s="97"/>
      <c r="AW199" s="97"/>
      <c r="AX199" s="97"/>
      <c r="AY199" s="97"/>
      <c r="AZ199" s="97"/>
      <c r="BA199" s="97"/>
      <c r="BB199" s="97"/>
      <c r="BC199" s="97"/>
      <c r="BD199" s="97"/>
      <c r="BE199" s="97"/>
      <c r="BF199" s="97"/>
      <c r="BG199" s="97"/>
      <c r="BH199" s="97"/>
      <c r="BI199" s="97"/>
      <c r="BJ199" s="97"/>
      <c r="BK199" s="97"/>
      <c r="BL199" s="97"/>
      <c r="BM199" s="97"/>
      <c r="BN199" s="97"/>
      <c r="BO199" s="97"/>
      <c r="BP199" s="97"/>
      <c r="BQ199" s="97"/>
      <c r="BR199" s="97"/>
      <c r="BS199" s="97"/>
      <c r="BT199" s="97"/>
      <c r="BU199" s="97"/>
      <c r="BV199" s="97"/>
      <c r="BW199" s="97"/>
      <c r="BX199" s="97"/>
      <c r="BY199" s="97"/>
      <c r="BZ199" s="97"/>
      <c r="CA199" s="97"/>
      <c r="CB199" s="97"/>
      <c r="CC199" s="97"/>
      <c r="CD199" s="97"/>
      <c r="CE199" s="97"/>
      <c r="CF199" s="97"/>
      <c r="CG199" s="97"/>
      <c r="CH199" s="97"/>
    </row>
    <row r="200" spans="1:86">
      <c r="A200" s="100"/>
      <c r="B200" s="100"/>
      <c r="C200" s="100"/>
      <c r="D200" s="100"/>
      <c r="E200" s="100"/>
      <c r="F200" s="100"/>
      <c r="G200" s="97"/>
      <c r="H200" s="97"/>
      <c r="I200" s="97"/>
      <c r="J200" s="97"/>
      <c r="K200" s="97"/>
      <c r="L200" s="97"/>
      <c r="M200" s="97"/>
      <c r="N200" s="97"/>
      <c r="O200" s="97"/>
      <c r="P200" s="97"/>
      <c r="Q200" s="97"/>
      <c r="R200" s="100"/>
      <c r="S200" s="100"/>
      <c r="T200" s="100"/>
      <c r="U200" s="100"/>
      <c r="V200" s="100"/>
      <c r="W200" s="100"/>
      <c r="X200" s="100"/>
      <c r="Y200" s="99"/>
      <c r="Z200" s="100"/>
      <c r="AA200" s="100"/>
      <c r="AB200" s="100"/>
      <c r="AC200" s="100"/>
      <c r="AD200" s="100"/>
      <c r="AE200" s="100"/>
      <c r="AF200" s="100"/>
      <c r="AG200" s="100"/>
      <c r="AH200" s="100"/>
      <c r="AI200" s="100"/>
      <c r="AJ200" s="100"/>
      <c r="AK200" s="100"/>
      <c r="AL200" s="100"/>
      <c r="AM200" s="97"/>
      <c r="AN200" s="97"/>
      <c r="AO200" s="97"/>
      <c r="AP200" s="97"/>
      <c r="AQ200" s="97"/>
      <c r="AR200" s="97"/>
      <c r="AS200" s="97"/>
      <c r="AT200" s="97"/>
      <c r="AU200" s="97"/>
      <c r="AV200" s="97"/>
      <c r="AW200" s="97"/>
      <c r="AX200" s="97"/>
      <c r="AY200" s="97"/>
      <c r="AZ200" s="97"/>
      <c r="BA200" s="97"/>
      <c r="BB200" s="97"/>
      <c r="BC200" s="97"/>
      <c r="BD200" s="97"/>
      <c r="BE200" s="97"/>
      <c r="BF200" s="97"/>
      <c r="BG200" s="97"/>
      <c r="BH200" s="97"/>
      <c r="BI200" s="97"/>
      <c r="BJ200" s="97"/>
      <c r="BK200" s="97"/>
      <c r="BL200" s="97"/>
      <c r="BM200" s="97"/>
      <c r="BN200" s="97"/>
      <c r="BO200" s="97"/>
      <c r="BP200" s="97"/>
      <c r="BQ200" s="97"/>
      <c r="BR200" s="97"/>
      <c r="BS200" s="97"/>
      <c r="BT200" s="97"/>
      <c r="BU200" s="97"/>
      <c r="BV200" s="97"/>
      <c r="BW200" s="97"/>
      <c r="BX200" s="97"/>
      <c r="BY200" s="97"/>
      <c r="BZ200" s="97"/>
      <c r="CA200" s="97"/>
      <c r="CB200" s="97"/>
      <c r="CC200" s="97"/>
      <c r="CD200" s="97"/>
      <c r="CE200" s="97"/>
      <c r="CF200" s="97"/>
      <c r="CG200" s="97"/>
      <c r="CH200" s="97"/>
    </row>
    <row r="201" spans="1:86">
      <c r="A201" s="100"/>
      <c r="B201" s="100"/>
      <c r="C201" s="100"/>
      <c r="D201" s="100"/>
      <c r="E201" s="100"/>
      <c r="F201" s="100"/>
      <c r="G201" s="97"/>
      <c r="H201" s="97"/>
      <c r="I201" s="97"/>
      <c r="J201" s="97"/>
      <c r="K201" s="97"/>
      <c r="L201" s="97"/>
      <c r="M201" s="97"/>
      <c r="N201" s="97"/>
      <c r="O201" s="97"/>
      <c r="P201" s="97"/>
      <c r="Q201" s="97"/>
      <c r="R201" s="100"/>
      <c r="S201" s="100"/>
      <c r="T201" s="100"/>
      <c r="U201" s="100"/>
      <c r="V201" s="100"/>
      <c r="W201" s="100"/>
      <c r="X201" s="100"/>
      <c r="Y201" s="99"/>
      <c r="Z201" s="100"/>
      <c r="AA201" s="100"/>
      <c r="AB201" s="100"/>
      <c r="AC201" s="100"/>
      <c r="AD201" s="100"/>
      <c r="AE201" s="100"/>
      <c r="AF201" s="100"/>
      <c r="AG201" s="100"/>
      <c r="AH201" s="100"/>
      <c r="AI201" s="100"/>
      <c r="AJ201" s="100"/>
      <c r="AK201" s="100"/>
      <c r="AL201" s="100"/>
      <c r="AM201" s="97"/>
      <c r="AN201" s="97"/>
      <c r="AO201" s="97"/>
      <c r="AP201" s="97"/>
      <c r="AQ201" s="97"/>
      <c r="AR201" s="97"/>
      <c r="AS201" s="97"/>
      <c r="AT201" s="97"/>
      <c r="AU201" s="97"/>
      <c r="AV201" s="97"/>
      <c r="AW201" s="97"/>
      <c r="AX201" s="97"/>
      <c r="AY201" s="97"/>
      <c r="AZ201" s="97"/>
      <c r="BA201" s="97"/>
      <c r="BB201" s="97"/>
      <c r="BC201" s="97"/>
      <c r="BD201" s="97"/>
      <c r="BE201" s="97"/>
      <c r="BF201" s="97"/>
      <c r="BG201" s="97"/>
      <c r="BH201" s="97"/>
      <c r="BI201" s="97"/>
      <c r="BJ201" s="97"/>
      <c r="BK201" s="97"/>
      <c r="BL201" s="97"/>
      <c r="BM201" s="97"/>
      <c r="BN201" s="97"/>
      <c r="BO201" s="97"/>
      <c r="BP201" s="97"/>
      <c r="BQ201" s="97"/>
      <c r="BR201" s="97"/>
      <c r="BS201" s="97"/>
      <c r="BT201" s="97"/>
      <c r="BU201" s="97"/>
      <c r="BV201" s="97"/>
      <c r="BW201" s="97"/>
      <c r="BX201" s="97"/>
      <c r="BY201" s="97"/>
      <c r="BZ201" s="97"/>
      <c r="CA201" s="97"/>
      <c r="CB201" s="97"/>
      <c r="CC201" s="97"/>
      <c r="CD201" s="97"/>
      <c r="CE201" s="97"/>
      <c r="CF201" s="97"/>
      <c r="CG201" s="97"/>
      <c r="CH201" s="97"/>
    </row>
    <row r="202" spans="1:86">
      <c r="A202" s="100"/>
      <c r="B202" s="100"/>
      <c r="C202" s="100"/>
      <c r="D202" s="100"/>
      <c r="E202" s="100"/>
      <c r="F202" s="100"/>
      <c r="G202" s="97"/>
      <c r="H202" s="97"/>
      <c r="I202" s="97"/>
      <c r="J202" s="97"/>
      <c r="K202" s="97"/>
      <c r="L202" s="97"/>
      <c r="M202" s="97"/>
      <c r="N202" s="97"/>
      <c r="O202" s="97"/>
      <c r="P202" s="97"/>
      <c r="Q202" s="97"/>
      <c r="R202" s="100"/>
      <c r="S202" s="100"/>
      <c r="T202" s="100"/>
      <c r="U202" s="100"/>
      <c r="V202" s="100"/>
      <c r="W202" s="100"/>
      <c r="X202" s="100"/>
      <c r="Y202" s="99"/>
      <c r="Z202" s="100"/>
      <c r="AA202" s="100"/>
      <c r="AB202" s="100"/>
      <c r="AC202" s="100"/>
      <c r="AD202" s="100"/>
      <c r="AE202" s="100"/>
      <c r="AF202" s="100"/>
      <c r="AG202" s="100"/>
      <c r="AH202" s="100"/>
      <c r="AI202" s="100"/>
      <c r="AJ202" s="100"/>
      <c r="AK202" s="100"/>
      <c r="AL202" s="100"/>
      <c r="AM202" s="97"/>
      <c r="AN202" s="97"/>
      <c r="AO202" s="97"/>
      <c r="AP202" s="97"/>
      <c r="AQ202" s="97"/>
      <c r="AR202" s="97"/>
      <c r="AS202" s="97"/>
      <c r="AT202" s="97"/>
      <c r="AU202" s="97"/>
      <c r="AV202" s="97"/>
      <c r="AW202" s="97"/>
      <c r="AX202" s="97"/>
      <c r="AY202" s="97"/>
      <c r="AZ202" s="97"/>
      <c r="BA202" s="97"/>
      <c r="BB202" s="97"/>
      <c r="BC202" s="97"/>
      <c r="BD202" s="97"/>
      <c r="BE202" s="97"/>
      <c r="BF202" s="97"/>
      <c r="BG202" s="97"/>
      <c r="BH202" s="97"/>
      <c r="BI202" s="97"/>
      <c r="BJ202" s="97"/>
      <c r="BK202" s="97"/>
      <c r="BL202" s="97"/>
      <c r="BM202" s="97"/>
      <c r="BN202" s="97"/>
      <c r="BO202" s="97"/>
      <c r="BP202" s="97"/>
      <c r="BQ202" s="97"/>
      <c r="BR202" s="97"/>
      <c r="BS202" s="97"/>
      <c r="BT202" s="97"/>
      <c r="BU202" s="97"/>
      <c r="BV202" s="97"/>
      <c r="BW202" s="97"/>
      <c r="BX202" s="97"/>
      <c r="BY202" s="97"/>
      <c r="BZ202" s="97"/>
      <c r="CA202" s="97"/>
      <c r="CB202" s="97"/>
      <c r="CC202" s="97"/>
      <c r="CD202" s="97"/>
      <c r="CE202" s="97"/>
      <c r="CF202" s="97"/>
      <c r="CG202" s="97"/>
      <c r="CH202" s="97"/>
    </row>
    <row r="203" spans="1:86">
      <c r="A203" s="100"/>
      <c r="B203" s="100"/>
      <c r="C203" s="100"/>
      <c r="D203" s="100"/>
      <c r="E203" s="100"/>
      <c r="F203" s="100"/>
      <c r="G203" s="97"/>
      <c r="H203" s="97"/>
      <c r="I203" s="97"/>
      <c r="J203" s="97"/>
      <c r="K203" s="97"/>
      <c r="L203" s="97"/>
      <c r="M203" s="97"/>
      <c r="N203" s="97"/>
      <c r="O203" s="97"/>
      <c r="P203" s="97"/>
      <c r="Q203" s="97"/>
      <c r="R203" s="100"/>
      <c r="S203" s="100"/>
      <c r="T203" s="100"/>
      <c r="U203" s="100"/>
      <c r="V203" s="100"/>
      <c r="W203" s="100"/>
      <c r="X203" s="100"/>
      <c r="Y203" s="99"/>
      <c r="Z203" s="100"/>
      <c r="AA203" s="100"/>
      <c r="AB203" s="100"/>
      <c r="AC203" s="100"/>
      <c r="AD203" s="100"/>
      <c r="AE203" s="100"/>
      <c r="AF203" s="100"/>
      <c r="AG203" s="100"/>
      <c r="AH203" s="100"/>
      <c r="AI203" s="100"/>
      <c r="AJ203" s="100"/>
      <c r="AK203" s="100"/>
      <c r="AL203" s="100"/>
      <c r="AM203" s="97"/>
      <c r="AN203" s="97"/>
      <c r="AO203" s="97"/>
      <c r="AP203" s="97"/>
      <c r="AQ203" s="97"/>
      <c r="AR203" s="97"/>
      <c r="AS203" s="97"/>
      <c r="AT203" s="97"/>
      <c r="AU203" s="97"/>
      <c r="AV203" s="97"/>
      <c r="AW203" s="97"/>
      <c r="AX203" s="97"/>
      <c r="AY203" s="97"/>
      <c r="AZ203" s="97"/>
      <c r="BA203" s="97"/>
      <c r="BB203" s="97"/>
      <c r="BC203" s="97"/>
      <c r="BD203" s="97"/>
      <c r="BE203" s="97"/>
      <c r="BF203" s="97"/>
      <c r="BG203" s="97"/>
      <c r="BH203" s="97"/>
      <c r="BI203" s="97"/>
      <c r="BJ203" s="97"/>
      <c r="BK203" s="97"/>
      <c r="BL203" s="97"/>
      <c r="BM203" s="97"/>
      <c r="BN203" s="97"/>
      <c r="BO203" s="97"/>
      <c r="BP203" s="97"/>
      <c r="BQ203" s="97"/>
      <c r="BR203" s="97"/>
      <c r="BS203" s="97"/>
      <c r="BT203" s="97"/>
      <c r="BU203" s="97"/>
      <c r="BV203" s="97"/>
      <c r="BW203" s="97"/>
      <c r="BX203" s="97"/>
      <c r="BY203" s="97"/>
      <c r="BZ203" s="97"/>
      <c r="CA203" s="97"/>
      <c r="CB203" s="97"/>
      <c r="CC203" s="97"/>
      <c r="CD203" s="97"/>
      <c r="CE203" s="97"/>
      <c r="CF203" s="97"/>
      <c r="CG203" s="97"/>
      <c r="CH203" s="97"/>
    </row>
    <row r="204" spans="1:86">
      <c r="A204" s="100"/>
      <c r="B204" s="100"/>
      <c r="C204" s="100"/>
      <c r="D204" s="100"/>
      <c r="E204" s="100"/>
      <c r="F204" s="100"/>
      <c r="G204" s="97"/>
      <c r="H204" s="97"/>
      <c r="I204" s="97"/>
      <c r="J204" s="97"/>
      <c r="K204" s="97"/>
      <c r="L204" s="97"/>
      <c r="M204" s="97"/>
      <c r="N204" s="97"/>
      <c r="O204" s="97"/>
      <c r="P204" s="97"/>
      <c r="Q204" s="97"/>
      <c r="R204" s="100"/>
      <c r="S204" s="100"/>
      <c r="T204" s="100"/>
      <c r="U204" s="100"/>
      <c r="V204" s="100"/>
      <c r="W204" s="100"/>
      <c r="X204" s="100"/>
      <c r="Y204" s="99"/>
      <c r="Z204" s="100"/>
      <c r="AA204" s="100"/>
      <c r="AB204" s="100"/>
      <c r="AC204" s="100"/>
      <c r="AD204" s="100"/>
      <c r="AE204" s="100"/>
      <c r="AF204" s="100"/>
      <c r="AG204" s="100"/>
      <c r="AH204" s="100"/>
      <c r="AI204" s="100"/>
      <c r="AJ204" s="100"/>
      <c r="AK204" s="100"/>
      <c r="AL204" s="100"/>
      <c r="AM204" s="97"/>
      <c r="AN204" s="97"/>
      <c r="AO204" s="97"/>
      <c r="AP204" s="97"/>
      <c r="AQ204" s="97"/>
      <c r="AR204" s="97"/>
      <c r="AS204" s="97"/>
      <c r="AT204" s="97"/>
      <c r="AU204" s="97"/>
      <c r="AV204" s="97"/>
      <c r="AW204" s="97"/>
      <c r="AX204" s="97"/>
      <c r="AY204" s="97"/>
      <c r="AZ204" s="97"/>
      <c r="BA204" s="97"/>
      <c r="BB204" s="97"/>
      <c r="BC204" s="97"/>
      <c r="BD204" s="97"/>
      <c r="BE204" s="97"/>
      <c r="BF204" s="97"/>
      <c r="BG204" s="97"/>
      <c r="BH204" s="97"/>
      <c r="BI204" s="97"/>
      <c r="BJ204" s="97"/>
      <c r="BK204" s="97"/>
      <c r="BL204" s="97"/>
      <c r="BM204" s="97"/>
      <c r="BN204" s="97"/>
      <c r="BO204" s="97"/>
      <c r="BP204" s="97"/>
      <c r="BQ204" s="97"/>
      <c r="BR204" s="97"/>
      <c r="BS204" s="97"/>
      <c r="BT204" s="97"/>
      <c r="BU204" s="97"/>
      <c r="BV204" s="97"/>
      <c r="BW204" s="97"/>
      <c r="BX204" s="97"/>
      <c r="BY204" s="97"/>
      <c r="BZ204" s="97"/>
      <c r="CA204" s="97"/>
      <c r="CB204" s="97"/>
      <c r="CC204" s="97"/>
      <c r="CD204" s="97"/>
      <c r="CE204" s="97"/>
      <c r="CF204" s="97"/>
      <c r="CG204" s="97"/>
      <c r="CH204" s="97"/>
    </row>
    <row r="205" spans="1:86">
      <c r="A205" s="100"/>
      <c r="B205" s="100"/>
      <c r="C205" s="100"/>
      <c r="D205" s="100"/>
      <c r="E205" s="100"/>
      <c r="F205" s="100"/>
      <c r="G205" s="97"/>
      <c r="H205" s="97"/>
      <c r="I205" s="97"/>
      <c r="J205" s="97"/>
      <c r="K205" s="97"/>
      <c r="L205" s="97"/>
      <c r="M205" s="97"/>
      <c r="N205" s="97"/>
      <c r="O205" s="97"/>
      <c r="P205" s="97"/>
      <c r="Q205" s="97"/>
      <c r="R205" s="100"/>
      <c r="S205" s="100"/>
      <c r="T205" s="100"/>
      <c r="U205" s="100"/>
      <c r="V205" s="100"/>
      <c r="W205" s="100"/>
      <c r="X205" s="100"/>
      <c r="Y205" s="99"/>
      <c r="Z205" s="100"/>
      <c r="AA205" s="100"/>
      <c r="AB205" s="100"/>
      <c r="AC205" s="100"/>
      <c r="AD205" s="100"/>
      <c r="AE205" s="100"/>
      <c r="AF205" s="100"/>
      <c r="AG205" s="100"/>
      <c r="AH205" s="100"/>
      <c r="AI205" s="100"/>
      <c r="AJ205" s="100"/>
      <c r="AK205" s="100"/>
      <c r="AL205" s="100"/>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7"/>
      <c r="BI205" s="97"/>
      <c r="BJ205" s="97"/>
      <c r="BK205" s="97"/>
      <c r="BL205" s="97"/>
      <c r="BM205" s="97"/>
      <c r="BN205" s="97"/>
      <c r="BO205" s="97"/>
      <c r="BP205" s="97"/>
      <c r="BQ205" s="97"/>
      <c r="BR205" s="97"/>
      <c r="BS205" s="97"/>
      <c r="BT205" s="97"/>
      <c r="BU205" s="97"/>
      <c r="BV205" s="97"/>
      <c r="BW205" s="97"/>
      <c r="BX205" s="97"/>
      <c r="BY205" s="97"/>
      <c r="BZ205" s="97"/>
      <c r="CA205" s="97"/>
      <c r="CB205" s="97"/>
      <c r="CC205" s="97"/>
      <c r="CD205" s="97"/>
      <c r="CE205" s="97"/>
      <c r="CF205" s="97"/>
      <c r="CG205" s="97"/>
      <c r="CH205" s="97"/>
    </row>
    <row r="206" spans="1:86">
      <c r="A206" s="100"/>
      <c r="B206" s="100"/>
      <c r="C206" s="100"/>
      <c r="D206" s="100"/>
      <c r="E206" s="100"/>
      <c r="F206" s="100"/>
      <c r="G206" s="97"/>
      <c r="H206" s="97"/>
      <c r="I206" s="97"/>
      <c r="J206" s="97"/>
      <c r="K206" s="97"/>
      <c r="L206" s="97"/>
      <c r="M206" s="97"/>
      <c r="N206" s="97"/>
      <c r="O206" s="97"/>
      <c r="P206" s="97"/>
      <c r="Q206" s="97"/>
      <c r="R206" s="100"/>
      <c r="S206" s="100"/>
      <c r="T206" s="100"/>
      <c r="U206" s="100"/>
      <c r="V206" s="100"/>
      <c r="W206" s="100"/>
      <c r="X206" s="100"/>
      <c r="Y206" s="99"/>
      <c r="Z206" s="100"/>
      <c r="AA206" s="100"/>
      <c r="AB206" s="100"/>
      <c r="AC206" s="100"/>
      <c r="AD206" s="100"/>
      <c r="AE206" s="100"/>
      <c r="AF206" s="100"/>
      <c r="AG206" s="100"/>
      <c r="AH206" s="100"/>
      <c r="AI206" s="100"/>
      <c r="AJ206" s="100"/>
      <c r="AK206" s="100"/>
      <c r="AL206" s="100"/>
      <c r="AM206" s="97"/>
      <c r="AN206" s="97"/>
      <c r="AO206" s="97"/>
      <c r="AP206" s="97"/>
      <c r="AQ206" s="97"/>
      <c r="AR206" s="97"/>
      <c r="AS206" s="97"/>
      <c r="AT206" s="97"/>
      <c r="AU206" s="97"/>
      <c r="AV206" s="97"/>
      <c r="AW206" s="97"/>
      <c r="AX206" s="97"/>
      <c r="AY206" s="97"/>
      <c r="AZ206" s="97"/>
      <c r="BA206" s="97"/>
      <c r="BB206" s="97"/>
      <c r="BC206" s="97"/>
      <c r="BD206" s="97"/>
      <c r="BE206" s="97"/>
      <c r="BF206" s="97"/>
      <c r="BG206" s="97"/>
      <c r="BH206" s="97"/>
      <c r="BI206" s="97"/>
      <c r="BJ206" s="97"/>
      <c r="BK206" s="97"/>
      <c r="BL206" s="97"/>
      <c r="BM206" s="97"/>
      <c r="BN206" s="97"/>
      <c r="BO206" s="97"/>
      <c r="BP206" s="97"/>
      <c r="BQ206" s="97"/>
      <c r="BR206" s="97"/>
      <c r="BS206" s="97"/>
      <c r="BT206" s="97"/>
      <c r="BU206" s="97"/>
      <c r="BV206" s="97"/>
      <c r="BW206" s="97"/>
      <c r="BX206" s="97"/>
      <c r="BY206" s="97"/>
      <c r="BZ206" s="97"/>
      <c r="CA206" s="97"/>
      <c r="CB206" s="97"/>
      <c r="CC206" s="97"/>
      <c r="CD206" s="97"/>
      <c r="CE206" s="97"/>
      <c r="CF206" s="97"/>
      <c r="CG206" s="97"/>
      <c r="CH206" s="97"/>
    </row>
    <row r="207" spans="1:86">
      <c r="A207" s="100"/>
      <c r="B207" s="100"/>
      <c r="C207" s="100"/>
      <c r="D207" s="100"/>
      <c r="E207" s="100"/>
      <c r="F207" s="100"/>
      <c r="G207" s="97"/>
      <c r="H207" s="97"/>
      <c r="I207" s="97"/>
      <c r="J207" s="97"/>
      <c r="K207" s="97"/>
      <c r="L207" s="97"/>
      <c r="M207" s="97"/>
      <c r="N207" s="97"/>
      <c r="O207" s="97"/>
      <c r="P207" s="97"/>
      <c r="Q207" s="97"/>
      <c r="R207" s="100"/>
      <c r="S207" s="100"/>
      <c r="T207" s="100"/>
      <c r="U207" s="100"/>
      <c r="V207" s="100"/>
      <c r="W207" s="100"/>
      <c r="X207" s="100"/>
      <c r="Y207" s="99"/>
      <c r="Z207" s="100"/>
      <c r="AA207" s="100"/>
      <c r="AB207" s="100"/>
      <c r="AC207" s="100"/>
      <c r="AD207" s="100"/>
      <c r="AE207" s="100"/>
      <c r="AF207" s="100"/>
      <c r="AG207" s="100"/>
      <c r="AH207" s="100"/>
      <c r="AI207" s="100"/>
      <c r="AJ207" s="100"/>
      <c r="AK207" s="100"/>
      <c r="AL207" s="100"/>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c r="BP207" s="97"/>
      <c r="BQ207" s="97"/>
      <c r="BR207" s="97"/>
      <c r="BS207" s="97"/>
      <c r="BT207" s="97"/>
      <c r="BU207" s="97"/>
      <c r="BV207" s="97"/>
      <c r="BW207" s="97"/>
      <c r="BX207" s="97"/>
      <c r="BY207" s="97"/>
      <c r="BZ207" s="97"/>
      <c r="CA207" s="97"/>
      <c r="CB207" s="97"/>
      <c r="CC207" s="97"/>
      <c r="CD207" s="97"/>
      <c r="CE207" s="97"/>
      <c r="CF207" s="97"/>
      <c r="CG207" s="97"/>
      <c r="CH207" s="97"/>
    </row>
    <row r="208" spans="1:86">
      <c r="A208" s="100"/>
      <c r="B208" s="100"/>
      <c r="C208" s="100"/>
      <c r="D208" s="100"/>
      <c r="E208" s="100"/>
      <c r="F208" s="100"/>
      <c r="G208" s="97"/>
      <c r="H208" s="97"/>
      <c r="I208" s="97"/>
      <c r="J208" s="97"/>
      <c r="K208" s="97"/>
      <c r="L208" s="97"/>
      <c r="M208" s="97"/>
      <c r="N208" s="97"/>
      <c r="O208" s="97"/>
      <c r="P208" s="97"/>
      <c r="Q208" s="97"/>
      <c r="R208" s="100"/>
      <c r="S208" s="100"/>
      <c r="T208" s="100"/>
      <c r="U208" s="100"/>
      <c r="V208" s="100"/>
      <c r="W208" s="100"/>
      <c r="X208" s="100"/>
      <c r="Y208" s="99"/>
      <c r="Z208" s="100"/>
      <c r="AA208" s="100"/>
      <c r="AB208" s="100"/>
      <c r="AC208" s="100"/>
      <c r="AD208" s="100"/>
      <c r="AE208" s="100"/>
      <c r="AF208" s="100"/>
      <c r="AG208" s="100"/>
      <c r="AH208" s="100"/>
      <c r="AI208" s="100"/>
      <c r="AJ208" s="100"/>
      <c r="AK208" s="100"/>
      <c r="AL208" s="100"/>
      <c r="AM208" s="97"/>
      <c r="AN208" s="97"/>
      <c r="AO208" s="97"/>
      <c r="AP208" s="97"/>
      <c r="AQ208" s="97"/>
      <c r="AR208" s="97"/>
      <c r="AS208" s="97"/>
      <c r="AT208" s="97"/>
      <c r="AU208" s="97"/>
      <c r="AV208" s="97"/>
      <c r="AW208" s="97"/>
      <c r="AX208" s="97"/>
      <c r="AY208" s="97"/>
      <c r="AZ208" s="97"/>
      <c r="BA208" s="97"/>
      <c r="BB208" s="97"/>
      <c r="BC208" s="97"/>
      <c r="BD208" s="97"/>
      <c r="BE208" s="97"/>
      <c r="BF208" s="97"/>
      <c r="BG208" s="97"/>
      <c r="BH208" s="97"/>
      <c r="BI208" s="97"/>
      <c r="BJ208" s="97"/>
      <c r="BK208" s="97"/>
      <c r="BL208" s="97"/>
      <c r="BM208" s="97"/>
      <c r="BN208" s="97"/>
      <c r="BO208" s="97"/>
      <c r="BP208" s="97"/>
      <c r="BQ208" s="97"/>
      <c r="BR208" s="97"/>
      <c r="BS208" s="97"/>
      <c r="BT208" s="97"/>
      <c r="BU208" s="97"/>
      <c r="BV208" s="97"/>
      <c r="BW208" s="97"/>
      <c r="BX208" s="97"/>
      <c r="BY208" s="97"/>
      <c r="BZ208" s="97"/>
      <c r="CA208" s="97"/>
      <c r="CB208" s="97"/>
      <c r="CC208" s="97"/>
      <c r="CD208" s="97"/>
      <c r="CE208" s="97"/>
      <c r="CF208" s="97"/>
      <c r="CG208" s="97"/>
      <c r="CH208" s="97"/>
    </row>
    <row r="209" spans="1:86">
      <c r="A209" s="100"/>
      <c r="B209" s="100"/>
      <c r="C209" s="100"/>
      <c r="D209" s="100"/>
      <c r="E209" s="100"/>
      <c r="F209" s="100"/>
      <c r="G209" s="97"/>
      <c r="H209" s="97"/>
      <c r="I209" s="97"/>
      <c r="J209" s="97"/>
      <c r="K209" s="97"/>
      <c r="L209" s="97"/>
      <c r="M209" s="97"/>
      <c r="N209" s="97"/>
      <c r="O209" s="97"/>
      <c r="P209" s="97"/>
      <c r="Q209" s="97"/>
      <c r="R209" s="100"/>
      <c r="S209" s="100"/>
      <c r="T209" s="100"/>
      <c r="U209" s="100"/>
      <c r="V209" s="100"/>
      <c r="W209" s="100"/>
      <c r="X209" s="100"/>
      <c r="Y209" s="99"/>
      <c r="Z209" s="100"/>
      <c r="AA209" s="100"/>
      <c r="AB209" s="100"/>
      <c r="AC209" s="100"/>
      <c r="AD209" s="100"/>
      <c r="AE209" s="100"/>
      <c r="AF209" s="100"/>
      <c r="AG209" s="100"/>
      <c r="AH209" s="100"/>
      <c r="AI209" s="100"/>
      <c r="AJ209" s="100"/>
      <c r="AK209" s="100"/>
      <c r="AL209" s="100"/>
      <c r="AM209" s="97"/>
      <c r="AN209" s="97"/>
      <c r="AO209" s="97"/>
      <c r="AP209" s="97"/>
      <c r="AQ209" s="97"/>
      <c r="AR209" s="97"/>
      <c r="AS209" s="97"/>
      <c r="AT209" s="97"/>
      <c r="AU209" s="97"/>
      <c r="AV209" s="97"/>
      <c r="AW209" s="97"/>
      <c r="AX209" s="97"/>
      <c r="AY209" s="97"/>
      <c r="AZ209" s="97"/>
      <c r="BA209" s="97"/>
      <c r="BB209" s="97"/>
      <c r="BC209" s="97"/>
      <c r="BD209" s="97"/>
      <c r="BE209" s="97"/>
      <c r="BF209" s="97"/>
      <c r="BG209" s="97"/>
      <c r="BH209" s="97"/>
      <c r="BI209" s="97"/>
      <c r="BJ209" s="97"/>
      <c r="BK209" s="97"/>
      <c r="BL209" s="97"/>
      <c r="BM209" s="97"/>
      <c r="BN209" s="97"/>
      <c r="BO209" s="97"/>
      <c r="BP209" s="97"/>
      <c r="BQ209" s="97"/>
      <c r="BR209" s="97"/>
      <c r="BS209" s="97"/>
      <c r="BT209" s="97"/>
      <c r="BU209" s="97"/>
      <c r="BV209" s="97"/>
      <c r="BW209" s="97"/>
      <c r="BX209" s="97"/>
      <c r="BY209" s="97"/>
      <c r="BZ209" s="97"/>
      <c r="CA209" s="97"/>
      <c r="CB209" s="97"/>
      <c r="CC209" s="97"/>
      <c r="CD209" s="97"/>
      <c r="CE209" s="97"/>
      <c r="CF209" s="97"/>
      <c r="CG209" s="97"/>
      <c r="CH209" s="97"/>
    </row>
    <row r="210" spans="1:86">
      <c r="A210" s="100"/>
      <c r="B210" s="100"/>
      <c r="C210" s="100"/>
      <c r="D210" s="100"/>
      <c r="E210" s="100"/>
      <c r="F210" s="100"/>
      <c r="G210" s="97"/>
      <c r="H210" s="97"/>
      <c r="I210" s="97"/>
      <c r="J210" s="97"/>
      <c r="K210" s="97"/>
      <c r="L210" s="97"/>
      <c r="M210" s="97"/>
      <c r="N210" s="97"/>
      <c r="O210" s="97"/>
      <c r="P210" s="97"/>
      <c r="Q210" s="97"/>
      <c r="R210" s="100"/>
      <c r="S210" s="100"/>
      <c r="T210" s="100"/>
      <c r="U210" s="100"/>
      <c r="V210" s="100"/>
      <c r="W210" s="100"/>
      <c r="X210" s="100"/>
      <c r="Y210" s="99"/>
      <c r="Z210" s="100"/>
      <c r="AA210" s="100"/>
      <c r="AB210" s="100"/>
      <c r="AC210" s="100"/>
      <c r="AD210" s="100"/>
      <c r="AE210" s="100"/>
      <c r="AF210" s="100"/>
      <c r="AG210" s="100"/>
      <c r="AH210" s="100"/>
      <c r="AI210" s="100"/>
      <c r="AJ210" s="100"/>
      <c r="AK210" s="100"/>
      <c r="AL210" s="100"/>
      <c r="AM210" s="97"/>
      <c r="AN210" s="97"/>
      <c r="AO210" s="97"/>
      <c r="AP210" s="97"/>
      <c r="AQ210" s="97"/>
      <c r="AR210" s="97"/>
      <c r="AS210" s="97"/>
      <c r="AT210" s="97"/>
      <c r="AU210" s="97"/>
      <c r="AV210" s="97"/>
      <c r="AW210" s="97"/>
      <c r="AX210" s="97"/>
      <c r="AY210" s="97"/>
      <c r="AZ210" s="97"/>
      <c r="BA210" s="97"/>
      <c r="BB210" s="97"/>
      <c r="BC210" s="97"/>
      <c r="BD210" s="97"/>
      <c r="BE210" s="97"/>
      <c r="BF210" s="97"/>
      <c r="BG210" s="97"/>
      <c r="BH210" s="97"/>
      <c r="BI210" s="97"/>
      <c r="BJ210" s="97"/>
      <c r="BK210" s="97"/>
      <c r="BL210" s="97"/>
      <c r="BM210" s="97"/>
      <c r="BN210" s="97"/>
      <c r="BO210" s="97"/>
      <c r="BP210" s="97"/>
      <c r="BQ210" s="97"/>
      <c r="BR210" s="97"/>
      <c r="BS210" s="97"/>
      <c r="BT210" s="97"/>
      <c r="BU210" s="97"/>
      <c r="BV210" s="97"/>
      <c r="BW210" s="97"/>
      <c r="BX210" s="97"/>
      <c r="BY210" s="97"/>
      <c r="BZ210" s="97"/>
      <c r="CA210" s="97"/>
      <c r="CB210" s="97"/>
      <c r="CC210" s="97"/>
      <c r="CD210" s="97"/>
      <c r="CE210" s="97"/>
      <c r="CF210" s="97"/>
      <c r="CG210" s="97"/>
      <c r="CH210" s="97"/>
    </row>
    <row r="211" spans="1:86">
      <c r="A211" s="100"/>
      <c r="B211" s="100"/>
      <c r="C211" s="100"/>
      <c r="D211" s="100"/>
      <c r="E211" s="100"/>
      <c r="F211" s="100"/>
      <c r="G211" s="97"/>
      <c r="H211" s="97"/>
      <c r="I211" s="97"/>
      <c r="J211" s="97"/>
      <c r="K211" s="97"/>
      <c r="L211" s="97"/>
      <c r="M211" s="97"/>
      <c r="N211" s="97"/>
      <c r="O211" s="97"/>
      <c r="P211" s="97"/>
      <c r="Q211" s="97"/>
      <c r="R211" s="100"/>
      <c r="S211" s="100"/>
      <c r="T211" s="100"/>
      <c r="U211" s="100"/>
      <c r="V211" s="100"/>
      <c r="W211" s="100"/>
      <c r="X211" s="100"/>
      <c r="Y211" s="99"/>
      <c r="Z211" s="100"/>
      <c r="AA211" s="100"/>
      <c r="AB211" s="100"/>
      <c r="AC211" s="100"/>
      <c r="AD211" s="100"/>
      <c r="AE211" s="100"/>
      <c r="AF211" s="100"/>
      <c r="AG211" s="100"/>
      <c r="AH211" s="100"/>
      <c r="AI211" s="100"/>
      <c r="AJ211" s="100"/>
      <c r="AK211" s="100"/>
      <c r="AL211" s="100"/>
      <c r="AM211" s="97"/>
      <c r="AN211" s="97"/>
      <c r="AO211" s="97"/>
      <c r="AP211" s="97"/>
      <c r="AQ211" s="97"/>
      <c r="AR211" s="97"/>
      <c r="AS211" s="97"/>
      <c r="AT211" s="97"/>
      <c r="AU211" s="97"/>
      <c r="AV211" s="97"/>
      <c r="AW211" s="97"/>
      <c r="AX211" s="97"/>
      <c r="AY211" s="97"/>
      <c r="AZ211" s="97"/>
      <c r="BA211" s="97"/>
      <c r="BB211" s="97"/>
      <c r="BC211" s="97"/>
      <c r="BD211" s="97"/>
      <c r="BE211" s="97"/>
      <c r="BF211" s="97"/>
      <c r="BG211" s="97"/>
      <c r="BH211" s="97"/>
      <c r="BI211" s="97"/>
      <c r="BJ211" s="97"/>
      <c r="BK211" s="97"/>
      <c r="BL211" s="97"/>
      <c r="BM211" s="97"/>
      <c r="BN211" s="97"/>
      <c r="BO211" s="97"/>
      <c r="BP211" s="97"/>
      <c r="BQ211" s="97"/>
      <c r="BR211" s="97"/>
      <c r="BS211" s="97"/>
      <c r="BT211" s="97"/>
      <c r="BU211" s="97"/>
      <c r="BV211" s="97"/>
      <c r="BW211" s="97"/>
      <c r="BX211" s="97"/>
      <c r="BY211" s="97"/>
      <c r="BZ211" s="97"/>
      <c r="CA211" s="97"/>
      <c r="CB211" s="97"/>
      <c r="CC211" s="97"/>
      <c r="CD211" s="97"/>
      <c r="CE211" s="97"/>
      <c r="CF211" s="97"/>
      <c r="CG211" s="97"/>
      <c r="CH211" s="97"/>
    </row>
    <row r="212" spans="1:86">
      <c r="A212" s="100"/>
      <c r="B212" s="100"/>
      <c r="C212" s="100"/>
      <c r="D212" s="100"/>
      <c r="E212" s="100"/>
      <c r="F212" s="100"/>
      <c r="G212" s="97"/>
      <c r="H212" s="97"/>
      <c r="I212" s="97"/>
      <c r="J212" s="97"/>
      <c r="K212" s="97"/>
      <c r="L212" s="97"/>
      <c r="M212" s="97"/>
      <c r="N212" s="97"/>
      <c r="O212" s="97"/>
      <c r="P212" s="97"/>
      <c r="Q212" s="97"/>
      <c r="R212" s="100"/>
      <c r="S212" s="100"/>
      <c r="T212" s="100"/>
      <c r="U212" s="100"/>
      <c r="V212" s="100"/>
      <c r="W212" s="100"/>
      <c r="X212" s="100"/>
      <c r="Y212" s="99"/>
      <c r="Z212" s="100"/>
      <c r="AA212" s="100"/>
      <c r="AB212" s="100"/>
      <c r="AC212" s="100"/>
      <c r="AD212" s="100"/>
      <c r="AE212" s="100"/>
      <c r="AF212" s="100"/>
      <c r="AG212" s="100"/>
      <c r="AH212" s="100"/>
      <c r="AI212" s="100"/>
      <c r="AJ212" s="100"/>
      <c r="AK212" s="100"/>
      <c r="AL212" s="100"/>
      <c r="AM212" s="97"/>
      <c r="AN212" s="97"/>
      <c r="AO212" s="97"/>
      <c r="AP212" s="97"/>
      <c r="AQ212" s="97"/>
      <c r="AR212" s="97"/>
      <c r="AS212" s="97"/>
      <c r="AT212" s="97"/>
      <c r="AU212" s="97"/>
      <c r="AV212" s="97"/>
      <c r="AW212" s="97"/>
      <c r="AX212" s="97"/>
      <c r="AY212" s="97"/>
      <c r="AZ212" s="97"/>
      <c r="BA212" s="97"/>
      <c r="BB212" s="97"/>
      <c r="BC212" s="97"/>
      <c r="BD212" s="97"/>
      <c r="BE212" s="97"/>
      <c r="BF212" s="97"/>
      <c r="BG212" s="97"/>
      <c r="BH212" s="97"/>
      <c r="BI212" s="97"/>
      <c r="BJ212" s="97"/>
      <c r="BK212" s="97"/>
      <c r="BL212" s="97"/>
      <c r="BM212" s="97"/>
      <c r="BN212" s="97"/>
      <c r="BO212" s="97"/>
      <c r="BP212" s="97"/>
      <c r="BQ212" s="97"/>
      <c r="BR212" s="97"/>
      <c r="BS212" s="97"/>
      <c r="BT212" s="97"/>
      <c r="BU212" s="97"/>
      <c r="BV212" s="97"/>
      <c r="BW212" s="97"/>
      <c r="BX212" s="97"/>
      <c r="BY212" s="97"/>
      <c r="BZ212" s="97"/>
      <c r="CA212" s="97"/>
      <c r="CB212" s="97"/>
      <c r="CC212" s="97"/>
      <c r="CD212" s="97"/>
      <c r="CE212" s="97"/>
      <c r="CF212" s="97"/>
      <c r="CG212" s="97"/>
      <c r="CH212" s="97"/>
    </row>
    <row r="213" spans="1:86">
      <c r="A213" s="100"/>
      <c r="B213" s="100"/>
      <c r="C213" s="100"/>
      <c r="D213" s="100"/>
      <c r="E213" s="100"/>
      <c r="F213" s="100"/>
      <c r="G213" s="97"/>
      <c r="H213" s="97"/>
      <c r="I213" s="97"/>
      <c r="J213" s="97"/>
      <c r="K213" s="97"/>
      <c r="L213" s="97"/>
      <c r="M213" s="97"/>
      <c r="N213" s="97"/>
      <c r="O213" s="97"/>
      <c r="P213" s="97"/>
      <c r="Q213" s="97"/>
      <c r="R213" s="100"/>
      <c r="S213" s="100"/>
      <c r="T213" s="100"/>
      <c r="U213" s="100"/>
      <c r="V213" s="100"/>
      <c r="W213" s="100"/>
      <c r="X213" s="100"/>
      <c r="Y213" s="99"/>
      <c r="Z213" s="100"/>
      <c r="AA213" s="100"/>
      <c r="AB213" s="100"/>
      <c r="AC213" s="100"/>
      <c r="AD213" s="100"/>
      <c r="AE213" s="100"/>
      <c r="AF213" s="100"/>
      <c r="AG213" s="100"/>
      <c r="AH213" s="100"/>
      <c r="AI213" s="100"/>
      <c r="AJ213" s="100"/>
      <c r="AK213" s="100"/>
      <c r="AL213" s="100"/>
      <c r="AM213" s="97"/>
      <c r="AN213" s="97"/>
      <c r="AO213" s="97"/>
      <c r="AP213" s="97"/>
      <c r="AQ213" s="97"/>
      <c r="AR213" s="97"/>
      <c r="AS213" s="97"/>
      <c r="AT213" s="97"/>
      <c r="AU213" s="97"/>
      <c r="AV213" s="97"/>
      <c r="AW213" s="97"/>
      <c r="AX213" s="97"/>
      <c r="AY213" s="97"/>
      <c r="AZ213" s="97"/>
      <c r="BA213" s="97"/>
      <c r="BB213" s="97"/>
      <c r="BC213" s="97"/>
      <c r="BD213" s="97"/>
      <c r="BE213" s="97"/>
      <c r="BF213" s="97"/>
      <c r="BG213" s="97"/>
      <c r="BH213" s="97"/>
      <c r="BI213" s="97"/>
      <c r="BJ213" s="97"/>
      <c r="BK213" s="97"/>
      <c r="BL213" s="97"/>
      <c r="BM213" s="97"/>
      <c r="BN213" s="97"/>
      <c r="BO213" s="97"/>
      <c r="BP213" s="97"/>
      <c r="BQ213" s="97"/>
      <c r="BR213" s="97"/>
      <c r="BS213" s="97"/>
      <c r="BT213" s="97"/>
      <c r="BU213" s="97"/>
      <c r="BV213" s="97"/>
      <c r="BW213" s="97"/>
      <c r="BX213" s="97"/>
      <c r="BY213" s="97"/>
      <c r="BZ213" s="97"/>
      <c r="CA213" s="97"/>
      <c r="CB213" s="97"/>
      <c r="CC213" s="97"/>
      <c r="CD213" s="97"/>
      <c r="CE213" s="97"/>
      <c r="CF213" s="97"/>
      <c r="CG213" s="97"/>
      <c r="CH213" s="97"/>
    </row>
    <row r="214" spans="1:86">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99"/>
      <c r="Z214" s="100"/>
      <c r="AA214" s="100"/>
      <c r="AB214" s="100"/>
      <c r="AC214" s="100"/>
      <c r="AD214" s="100"/>
      <c r="AE214" s="100"/>
      <c r="AF214" s="100"/>
      <c r="AG214" s="100"/>
      <c r="AH214" s="100"/>
      <c r="AI214" s="100"/>
      <c r="AJ214" s="100"/>
      <c r="AK214" s="100"/>
      <c r="AL214" s="100"/>
      <c r="AM214" s="97"/>
      <c r="AN214" s="97"/>
      <c r="AO214" s="97"/>
      <c r="AP214" s="97"/>
      <c r="AQ214" s="97"/>
      <c r="AR214" s="97"/>
      <c r="AS214" s="97"/>
      <c r="AT214" s="97"/>
      <c r="AU214" s="97"/>
      <c r="AV214" s="97"/>
      <c r="AW214" s="97"/>
      <c r="AX214" s="97"/>
      <c r="AY214" s="97"/>
      <c r="AZ214" s="97"/>
      <c r="BA214" s="97"/>
      <c r="BB214" s="97"/>
      <c r="BC214" s="97"/>
      <c r="BD214" s="97"/>
      <c r="BE214" s="97"/>
      <c r="BF214" s="97"/>
      <c r="BG214" s="97"/>
      <c r="BH214" s="97"/>
      <c r="BI214" s="97"/>
      <c r="BJ214" s="97"/>
      <c r="BK214" s="97"/>
      <c r="BL214" s="97"/>
      <c r="BM214" s="97"/>
      <c r="BN214" s="97"/>
      <c r="BO214" s="97"/>
      <c r="BP214" s="97"/>
      <c r="BQ214" s="97"/>
      <c r="BR214" s="97"/>
      <c r="BS214" s="97"/>
      <c r="BT214" s="97"/>
      <c r="BU214" s="97"/>
      <c r="BV214" s="97"/>
      <c r="BW214" s="97"/>
      <c r="BX214" s="97"/>
      <c r="BY214" s="97"/>
      <c r="BZ214" s="97"/>
      <c r="CA214" s="97"/>
      <c r="CB214" s="97"/>
      <c r="CC214" s="97"/>
      <c r="CD214" s="97"/>
      <c r="CE214" s="97"/>
      <c r="CF214" s="97"/>
      <c r="CG214" s="97"/>
      <c r="CH214" s="97"/>
    </row>
    <row r="215" spans="1:86">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99"/>
      <c r="Z215" s="100"/>
      <c r="AA215" s="100"/>
      <c r="AB215" s="100"/>
      <c r="AC215" s="100"/>
      <c r="AD215" s="100"/>
      <c r="AE215" s="100"/>
      <c r="AF215" s="100"/>
      <c r="AG215" s="100"/>
      <c r="AH215" s="100"/>
      <c r="AI215" s="100"/>
      <c r="AJ215" s="100"/>
      <c r="AK215" s="100"/>
      <c r="AL215" s="100"/>
      <c r="AM215" s="97"/>
      <c r="AN215" s="97"/>
      <c r="AO215" s="97"/>
      <c r="AP215" s="97"/>
      <c r="AQ215" s="97"/>
      <c r="AR215" s="97"/>
      <c r="AS215" s="97"/>
      <c r="AT215" s="97"/>
      <c r="AU215" s="97"/>
      <c r="AV215" s="97"/>
      <c r="AW215" s="97"/>
      <c r="AX215" s="97"/>
      <c r="AY215" s="97"/>
      <c r="AZ215" s="97"/>
      <c r="BA215" s="97"/>
      <c r="BB215" s="97"/>
      <c r="BC215" s="97"/>
      <c r="BD215" s="97"/>
      <c r="BE215" s="97"/>
      <c r="BF215" s="97"/>
      <c r="BG215" s="97"/>
      <c r="BH215" s="97"/>
      <c r="BI215" s="97"/>
      <c r="BJ215" s="97"/>
      <c r="BK215" s="97"/>
      <c r="BL215" s="97"/>
      <c r="BM215" s="97"/>
      <c r="BN215" s="97"/>
      <c r="BO215" s="97"/>
      <c r="BP215" s="97"/>
      <c r="BQ215" s="97"/>
      <c r="BR215" s="97"/>
      <c r="BS215" s="97"/>
      <c r="BT215" s="97"/>
      <c r="BU215" s="97"/>
      <c r="BV215" s="97"/>
      <c r="BW215" s="97"/>
      <c r="BX215" s="97"/>
      <c r="BY215" s="97"/>
      <c r="BZ215" s="97"/>
      <c r="CA215" s="97"/>
      <c r="CB215" s="97"/>
      <c r="CC215" s="97"/>
      <c r="CD215" s="97"/>
      <c r="CE215" s="97"/>
      <c r="CF215" s="97"/>
      <c r="CG215" s="97"/>
      <c r="CH215" s="97"/>
    </row>
    <row r="216" spans="1:8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99"/>
      <c r="Z216" s="100"/>
      <c r="AA216" s="100"/>
      <c r="AB216" s="100"/>
      <c r="AC216" s="100"/>
      <c r="AD216" s="100"/>
      <c r="AE216" s="100"/>
      <c r="AF216" s="100"/>
      <c r="AG216" s="100"/>
      <c r="AH216" s="100"/>
      <c r="AI216" s="100"/>
      <c r="AJ216" s="100"/>
      <c r="AK216" s="100"/>
      <c r="AL216" s="100"/>
      <c r="AM216" s="97"/>
      <c r="AN216" s="97"/>
      <c r="AO216" s="97"/>
      <c r="AP216" s="97"/>
      <c r="AQ216" s="97"/>
      <c r="AR216" s="97"/>
      <c r="AS216" s="97"/>
      <c r="AT216" s="97"/>
      <c r="AU216" s="97"/>
      <c r="AV216" s="97"/>
      <c r="AW216" s="97"/>
      <c r="AX216" s="97"/>
      <c r="AY216" s="97"/>
      <c r="AZ216" s="97"/>
      <c r="BA216" s="97"/>
      <c r="BB216" s="97"/>
      <c r="BC216" s="97"/>
      <c r="BD216" s="97"/>
      <c r="BE216" s="97"/>
      <c r="BF216" s="97"/>
      <c r="BG216" s="97"/>
      <c r="BH216" s="97"/>
      <c r="BI216" s="97"/>
      <c r="BJ216" s="97"/>
      <c r="BK216" s="97"/>
      <c r="BL216" s="97"/>
      <c r="BM216" s="97"/>
      <c r="BN216" s="97"/>
      <c r="BO216" s="97"/>
      <c r="BP216" s="97"/>
      <c r="BQ216" s="97"/>
      <c r="BR216" s="97"/>
      <c r="BS216" s="97"/>
      <c r="BT216" s="97"/>
      <c r="BU216" s="97"/>
      <c r="BV216" s="97"/>
      <c r="BW216" s="97"/>
      <c r="BX216" s="97"/>
      <c r="BY216" s="97"/>
      <c r="BZ216" s="97"/>
      <c r="CA216" s="97"/>
      <c r="CB216" s="97"/>
      <c r="CC216" s="97"/>
      <c r="CD216" s="97"/>
      <c r="CE216" s="97"/>
      <c r="CF216" s="97"/>
      <c r="CG216" s="97"/>
      <c r="CH216" s="97"/>
    </row>
    <row r="217" spans="1:86">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99"/>
      <c r="Z217" s="100"/>
      <c r="AA217" s="100"/>
      <c r="AB217" s="100"/>
      <c r="AC217" s="100"/>
      <c r="AD217" s="100"/>
      <c r="AE217" s="100"/>
      <c r="AF217" s="100"/>
      <c r="AG217" s="100"/>
      <c r="AH217" s="100"/>
      <c r="AI217" s="100"/>
      <c r="AJ217" s="100"/>
      <c r="AK217" s="100"/>
      <c r="AL217" s="100"/>
      <c r="AM217" s="97"/>
      <c r="AN217" s="97"/>
      <c r="AO217" s="97"/>
      <c r="AP217" s="97"/>
      <c r="AQ217" s="97"/>
      <c r="AR217" s="97"/>
      <c r="AS217" s="97"/>
      <c r="AT217" s="97"/>
      <c r="AU217" s="97"/>
      <c r="AV217" s="97"/>
      <c r="AW217" s="97"/>
      <c r="AX217" s="97"/>
      <c r="AY217" s="97"/>
      <c r="AZ217" s="97"/>
      <c r="BA217" s="97"/>
      <c r="BB217" s="97"/>
      <c r="BC217" s="97"/>
      <c r="BD217" s="97"/>
      <c r="BE217" s="97"/>
      <c r="BF217" s="97"/>
      <c r="BG217" s="97"/>
      <c r="BH217" s="97"/>
      <c r="BI217" s="97"/>
      <c r="BJ217" s="97"/>
      <c r="BK217" s="97"/>
      <c r="BL217" s="97"/>
      <c r="BM217" s="97"/>
      <c r="BN217" s="97"/>
      <c r="BO217" s="97"/>
      <c r="BP217" s="97"/>
      <c r="BQ217" s="97"/>
      <c r="BR217" s="97"/>
      <c r="BS217" s="97"/>
      <c r="BT217" s="97"/>
      <c r="BU217" s="97"/>
      <c r="BV217" s="97"/>
      <c r="BW217" s="97"/>
      <c r="BX217" s="97"/>
      <c r="BY217" s="97"/>
      <c r="BZ217" s="97"/>
      <c r="CA217" s="97"/>
      <c r="CB217" s="97"/>
      <c r="CC217" s="97"/>
      <c r="CD217" s="97"/>
      <c r="CE217" s="97"/>
      <c r="CF217" s="97"/>
      <c r="CG217" s="97"/>
      <c r="CH217" s="97"/>
    </row>
    <row r="218" spans="1:86">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99"/>
      <c r="Z218" s="100"/>
      <c r="AA218" s="100"/>
      <c r="AB218" s="100"/>
      <c r="AC218" s="100"/>
      <c r="AD218" s="100"/>
      <c r="AE218" s="100"/>
      <c r="AF218" s="100"/>
      <c r="AG218" s="100"/>
      <c r="AH218" s="100"/>
      <c r="AI218" s="100"/>
      <c r="AJ218" s="100"/>
      <c r="AK218" s="100"/>
      <c r="AL218" s="100"/>
      <c r="AM218" s="97"/>
      <c r="AN218" s="97"/>
      <c r="AO218" s="97"/>
      <c r="AP218" s="97"/>
      <c r="AQ218" s="97"/>
      <c r="AR218" s="97"/>
      <c r="AS218" s="97"/>
      <c r="AT218" s="97"/>
      <c r="AU218" s="97"/>
      <c r="AV218" s="97"/>
      <c r="AW218" s="97"/>
      <c r="AX218" s="97"/>
      <c r="AY218" s="97"/>
      <c r="AZ218" s="97"/>
      <c r="BA218" s="97"/>
      <c r="BB218" s="97"/>
      <c r="BC218" s="97"/>
      <c r="BD218" s="97"/>
      <c r="BE218" s="97"/>
      <c r="BF218" s="97"/>
      <c r="BG218" s="97"/>
      <c r="BH218" s="97"/>
      <c r="BI218" s="97"/>
      <c r="BJ218" s="97"/>
      <c r="BK218" s="97"/>
      <c r="BL218" s="97"/>
      <c r="BM218" s="97"/>
      <c r="BN218" s="97"/>
      <c r="BO218" s="97"/>
      <c r="BP218" s="97"/>
      <c r="BQ218" s="97"/>
      <c r="BR218" s="97"/>
      <c r="BS218" s="97"/>
      <c r="BT218" s="97"/>
      <c r="BU218" s="97"/>
      <c r="BV218" s="97"/>
      <c r="BW218" s="97"/>
      <c r="BX218" s="97"/>
      <c r="BY218" s="97"/>
      <c r="BZ218" s="97"/>
      <c r="CA218" s="97"/>
      <c r="CB218" s="97"/>
      <c r="CC218" s="97"/>
      <c r="CD218" s="97"/>
      <c r="CE218" s="97"/>
      <c r="CF218" s="97"/>
      <c r="CG218" s="97"/>
      <c r="CH218" s="97"/>
    </row>
    <row r="219" spans="1:86">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99"/>
      <c r="Z219" s="100"/>
      <c r="AA219" s="100"/>
      <c r="AB219" s="100"/>
      <c r="AC219" s="100"/>
      <c r="AD219" s="100"/>
      <c r="AE219" s="100"/>
      <c r="AF219" s="100"/>
      <c r="AG219" s="100"/>
      <c r="AH219" s="100"/>
      <c r="AI219" s="100"/>
      <c r="AJ219" s="100"/>
      <c r="AK219" s="100"/>
      <c r="AL219" s="100"/>
      <c r="AM219" s="97"/>
      <c r="AN219" s="97"/>
      <c r="AO219" s="97"/>
      <c r="AP219" s="97"/>
      <c r="AQ219" s="97"/>
      <c r="AR219" s="97"/>
      <c r="AS219" s="97"/>
      <c r="AT219" s="97"/>
      <c r="AU219" s="97"/>
      <c r="AV219" s="97"/>
      <c r="AW219" s="97"/>
      <c r="AX219" s="97"/>
      <c r="AY219" s="97"/>
      <c r="AZ219" s="97"/>
      <c r="BA219" s="97"/>
      <c r="BB219" s="97"/>
      <c r="BC219" s="97"/>
      <c r="BD219" s="97"/>
      <c r="BE219" s="97"/>
      <c r="BF219" s="97"/>
      <c r="BG219" s="97"/>
      <c r="BH219" s="97"/>
      <c r="BI219" s="97"/>
      <c r="BJ219" s="97"/>
      <c r="BK219" s="97"/>
      <c r="BL219" s="97"/>
      <c r="BM219" s="97"/>
      <c r="BN219" s="97"/>
      <c r="BO219" s="97"/>
      <c r="BP219" s="97"/>
      <c r="BQ219" s="97"/>
      <c r="BR219" s="97"/>
      <c r="BS219" s="97"/>
      <c r="BT219" s="97"/>
      <c r="BU219" s="97"/>
      <c r="BV219" s="97"/>
      <c r="BW219" s="97"/>
      <c r="BX219" s="97"/>
      <c r="BY219" s="97"/>
      <c r="BZ219" s="97"/>
      <c r="CA219" s="97"/>
      <c r="CB219" s="97"/>
      <c r="CC219" s="97"/>
      <c r="CD219" s="97"/>
      <c r="CE219" s="97"/>
      <c r="CF219" s="97"/>
      <c r="CG219" s="97"/>
      <c r="CH219" s="97"/>
    </row>
    <row r="220" spans="1:86">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99"/>
      <c r="Z220" s="100"/>
      <c r="AA220" s="100"/>
      <c r="AB220" s="100"/>
      <c r="AC220" s="100"/>
      <c r="AD220" s="100"/>
      <c r="AE220" s="100"/>
      <c r="AF220" s="100"/>
      <c r="AG220" s="100"/>
      <c r="AH220" s="100"/>
      <c r="AI220" s="100"/>
      <c r="AJ220" s="100"/>
      <c r="AK220" s="100"/>
      <c r="AL220" s="100"/>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c r="BP220" s="97"/>
      <c r="BQ220" s="97"/>
      <c r="BR220" s="97"/>
      <c r="BS220" s="97"/>
      <c r="BT220" s="97"/>
      <c r="BU220" s="97"/>
      <c r="BV220" s="97"/>
      <c r="BW220" s="97"/>
      <c r="BX220" s="97"/>
      <c r="BY220" s="97"/>
      <c r="BZ220" s="97"/>
      <c r="CA220" s="97"/>
      <c r="CB220" s="97"/>
      <c r="CC220" s="97"/>
      <c r="CD220" s="97"/>
      <c r="CE220" s="97"/>
      <c r="CF220" s="97"/>
      <c r="CG220" s="97"/>
      <c r="CH220" s="97"/>
    </row>
    <row r="221" spans="1:86">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99"/>
      <c r="Z221" s="100"/>
      <c r="AA221" s="100"/>
      <c r="AB221" s="100"/>
      <c r="AC221" s="100"/>
      <c r="AD221" s="100"/>
      <c r="AE221" s="100"/>
      <c r="AF221" s="100"/>
      <c r="AG221" s="100"/>
      <c r="AH221" s="100"/>
      <c r="AI221" s="100"/>
      <c r="AJ221" s="100"/>
      <c r="AK221" s="100"/>
      <c r="AL221" s="100"/>
      <c r="AM221" s="97"/>
      <c r="AN221" s="97"/>
      <c r="AO221" s="97"/>
      <c r="AP221" s="97"/>
      <c r="AQ221" s="97"/>
      <c r="AR221" s="97"/>
      <c r="AS221" s="97"/>
      <c r="AT221" s="97"/>
      <c r="AU221" s="97"/>
      <c r="AV221" s="97"/>
      <c r="AW221" s="97"/>
      <c r="AX221" s="97"/>
      <c r="AY221" s="97"/>
      <c r="AZ221" s="97"/>
      <c r="BA221" s="97"/>
      <c r="BB221" s="97"/>
      <c r="BC221" s="97"/>
      <c r="BD221" s="97"/>
      <c r="BE221" s="97"/>
      <c r="BF221" s="97"/>
      <c r="BG221" s="97"/>
      <c r="BH221" s="97"/>
      <c r="BI221" s="97"/>
      <c r="BJ221" s="97"/>
      <c r="BK221" s="97"/>
      <c r="BL221" s="97"/>
      <c r="BM221" s="97"/>
      <c r="BN221" s="97"/>
      <c r="BO221" s="97"/>
      <c r="BP221" s="97"/>
      <c r="BQ221" s="97"/>
      <c r="BR221" s="97"/>
      <c r="BS221" s="97"/>
      <c r="BT221" s="97"/>
      <c r="BU221" s="97"/>
      <c r="BV221" s="97"/>
      <c r="BW221" s="97"/>
      <c r="BX221" s="97"/>
      <c r="BY221" s="97"/>
      <c r="BZ221" s="97"/>
      <c r="CA221" s="97"/>
      <c r="CB221" s="97"/>
      <c r="CC221" s="97"/>
      <c r="CD221" s="97"/>
      <c r="CE221" s="97"/>
      <c r="CF221" s="97"/>
      <c r="CG221" s="97"/>
      <c r="CH221" s="97"/>
    </row>
    <row r="222" spans="1:86">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99"/>
      <c r="Z222" s="100"/>
      <c r="AA222" s="100"/>
      <c r="AB222" s="100"/>
      <c r="AC222" s="100"/>
      <c r="AD222" s="100"/>
      <c r="AE222" s="100"/>
      <c r="AF222" s="100"/>
      <c r="AG222" s="100"/>
      <c r="AH222" s="100"/>
      <c r="AI222" s="100"/>
      <c r="AJ222" s="100"/>
      <c r="AK222" s="100"/>
      <c r="AL222" s="100"/>
      <c r="AM222" s="97"/>
      <c r="AN222" s="97"/>
      <c r="AO222" s="97"/>
      <c r="AP222" s="97"/>
      <c r="AQ222" s="97"/>
      <c r="AR222" s="97"/>
      <c r="AS222" s="97"/>
      <c r="AT222" s="97"/>
      <c r="AU222" s="97"/>
      <c r="AV222" s="97"/>
      <c r="AW222" s="97"/>
      <c r="AX222" s="97"/>
      <c r="AY222" s="97"/>
      <c r="AZ222" s="97"/>
      <c r="BA222" s="97"/>
      <c r="BB222" s="97"/>
      <c r="BC222" s="97"/>
      <c r="BD222" s="97"/>
      <c r="BE222" s="97"/>
      <c r="BF222" s="97"/>
      <c r="BG222" s="97"/>
      <c r="BH222" s="97"/>
      <c r="BI222" s="97"/>
      <c r="BJ222" s="97"/>
      <c r="BK222" s="97"/>
      <c r="BL222" s="97"/>
      <c r="BM222" s="97"/>
      <c r="BN222" s="97"/>
      <c r="BO222" s="97"/>
      <c r="BP222" s="97"/>
      <c r="BQ222" s="97"/>
      <c r="BR222" s="97"/>
      <c r="BS222" s="97"/>
      <c r="BT222" s="97"/>
      <c r="BU222" s="97"/>
      <c r="BV222" s="97"/>
      <c r="BW222" s="97"/>
      <c r="BX222" s="97"/>
      <c r="BY222" s="97"/>
      <c r="BZ222" s="97"/>
      <c r="CA222" s="97"/>
      <c r="CB222" s="97"/>
      <c r="CC222" s="97"/>
      <c r="CD222" s="97"/>
      <c r="CE222" s="97"/>
      <c r="CF222" s="97"/>
      <c r="CG222" s="97"/>
      <c r="CH222" s="97"/>
    </row>
    <row r="223" spans="1:86">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99"/>
      <c r="Z223" s="100"/>
      <c r="AA223" s="100"/>
      <c r="AB223" s="100"/>
      <c r="AC223" s="100"/>
      <c r="AD223" s="100"/>
      <c r="AE223" s="100"/>
      <c r="AF223" s="100"/>
      <c r="AG223" s="100"/>
      <c r="AH223" s="100"/>
      <c r="AI223" s="100"/>
      <c r="AJ223" s="100"/>
      <c r="AK223" s="100"/>
      <c r="AL223" s="100"/>
      <c r="AM223" s="97"/>
      <c r="AN223" s="97"/>
      <c r="AO223" s="97"/>
      <c r="AP223" s="97"/>
      <c r="AQ223" s="97"/>
      <c r="AR223" s="97"/>
      <c r="AS223" s="97"/>
      <c r="AT223" s="97"/>
      <c r="AU223" s="97"/>
      <c r="AV223" s="97"/>
      <c r="AW223" s="97"/>
      <c r="AX223" s="97"/>
      <c r="AY223" s="97"/>
      <c r="AZ223" s="97"/>
      <c r="BA223" s="97"/>
      <c r="BB223" s="97"/>
      <c r="BC223" s="97"/>
      <c r="BD223" s="97"/>
      <c r="BE223" s="97"/>
      <c r="BF223" s="97"/>
      <c r="BG223" s="97"/>
      <c r="BH223" s="97"/>
      <c r="BI223" s="97"/>
      <c r="BJ223" s="97"/>
      <c r="BK223" s="97"/>
      <c r="BL223" s="97"/>
      <c r="BM223" s="97"/>
      <c r="BN223" s="97"/>
      <c r="BO223" s="97"/>
      <c r="BP223" s="97"/>
      <c r="BQ223" s="97"/>
      <c r="BR223" s="97"/>
      <c r="BS223" s="97"/>
      <c r="BT223" s="97"/>
      <c r="BU223" s="97"/>
      <c r="BV223" s="97"/>
      <c r="BW223" s="97"/>
      <c r="BX223" s="97"/>
      <c r="BY223" s="97"/>
      <c r="BZ223" s="97"/>
      <c r="CA223" s="97"/>
      <c r="CB223" s="97"/>
      <c r="CC223" s="97"/>
      <c r="CD223" s="97"/>
      <c r="CE223" s="97"/>
      <c r="CF223" s="97"/>
      <c r="CG223" s="97"/>
      <c r="CH223" s="97"/>
    </row>
    <row r="224" spans="1:86">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99"/>
      <c r="Z224" s="100"/>
      <c r="AA224" s="100"/>
      <c r="AB224" s="100"/>
      <c r="AC224" s="100"/>
      <c r="AD224" s="100"/>
      <c r="AE224" s="100"/>
      <c r="AF224" s="100"/>
      <c r="AG224" s="100"/>
      <c r="AH224" s="100"/>
      <c r="AI224" s="100"/>
      <c r="AJ224" s="100"/>
      <c r="AK224" s="100"/>
      <c r="AL224" s="100"/>
      <c r="AM224" s="97"/>
      <c r="AN224" s="97"/>
      <c r="AO224" s="97"/>
      <c r="AP224" s="97"/>
      <c r="AQ224" s="97"/>
      <c r="AR224" s="97"/>
      <c r="AS224" s="97"/>
      <c r="AT224" s="97"/>
      <c r="AU224" s="97"/>
      <c r="AV224" s="97"/>
      <c r="AW224" s="97"/>
      <c r="AX224" s="97"/>
      <c r="AY224" s="97"/>
      <c r="AZ224" s="97"/>
      <c r="BA224" s="97"/>
      <c r="BB224" s="97"/>
      <c r="BC224" s="97"/>
      <c r="BD224" s="97"/>
      <c r="BE224" s="97"/>
      <c r="BF224" s="97"/>
      <c r="BG224" s="97"/>
      <c r="BH224" s="97"/>
      <c r="BI224" s="97"/>
      <c r="BJ224" s="97"/>
      <c r="BK224" s="97"/>
      <c r="BL224" s="97"/>
      <c r="BM224" s="97"/>
      <c r="BN224" s="97"/>
      <c r="BO224" s="97"/>
      <c r="BP224" s="97"/>
      <c r="BQ224" s="97"/>
      <c r="BR224" s="97"/>
      <c r="BS224" s="97"/>
      <c r="BT224" s="97"/>
      <c r="BU224" s="97"/>
      <c r="BV224" s="97"/>
      <c r="BW224" s="97"/>
      <c r="BX224" s="97"/>
      <c r="BY224" s="97"/>
      <c r="BZ224" s="97"/>
      <c r="CA224" s="97"/>
      <c r="CB224" s="97"/>
      <c r="CC224" s="97"/>
      <c r="CD224" s="97"/>
      <c r="CE224" s="97"/>
      <c r="CF224" s="97"/>
      <c r="CG224" s="97"/>
      <c r="CH224" s="97"/>
    </row>
    <row r="225" spans="1:86">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99"/>
      <c r="Z225" s="100"/>
      <c r="AA225" s="100"/>
      <c r="AB225" s="100"/>
      <c r="AC225" s="100"/>
      <c r="AD225" s="100"/>
      <c r="AE225" s="100"/>
      <c r="AF225" s="100"/>
      <c r="AG225" s="100"/>
      <c r="AH225" s="100"/>
      <c r="AI225" s="100"/>
      <c r="AJ225" s="100"/>
      <c r="AK225" s="100"/>
      <c r="AL225" s="100"/>
      <c r="AM225" s="97"/>
      <c r="AN225" s="97"/>
      <c r="AO225" s="97"/>
      <c r="AP225" s="97"/>
      <c r="AQ225" s="97"/>
      <c r="AR225" s="97"/>
      <c r="AS225" s="97"/>
      <c r="AT225" s="97"/>
      <c r="AU225" s="97"/>
      <c r="AV225" s="97"/>
      <c r="AW225" s="97"/>
      <c r="AX225" s="97"/>
      <c r="AY225" s="97"/>
      <c r="AZ225" s="97"/>
      <c r="BA225" s="97"/>
      <c r="BB225" s="97"/>
      <c r="BC225" s="97"/>
      <c r="BD225" s="97"/>
      <c r="BE225" s="97"/>
      <c r="BF225" s="97"/>
      <c r="BG225" s="97"/>
      <c r="BH225" s="97"/>
      <c r="BI225" s="97"/>
      <c r="BJ225" s="97"/>
      <c r="BK225" s="97"/>
      <c r="BL225" s="97"/>
      <c r="BM225" s="97"/>
      <c r="BN225" s="97"/>
      <c r="BO225" s="97"/>
      <c r="BP225" s="97"/>
      <c r="BQ225" s="97"/>
      <c r="BR225" s="97"/>
      <c r="BS225" s="97"/>
      <c r="BT225" s="97"/>
      <c r="BU225" s="97"/>
      <c r="BV225" s="97"/>
      <c r="BW225" s="97"/>
      <c r="BX225" s="97"/>
      <c r="BY225" s="97"/>
      <c r="BZ225" s="97"/>
      <c r="CA225" s="97"/>
      <c r="CB225" s="97"/>
      <c r="CC225" s="97"/>
      <c r="CD225" s="97"/>
      <c r="CE225" s="97"/>
      <c r="CF225" s="97"/>
      <c r="CG225" s="97"/>
      <c r="CH225" s="97"/>
    </row>
    <row r="226" spans="1:8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99"/>
      <c r="Z226" s="100"/>
      <c r="AA226" s="100"/>
      <c r="AB226" s="100"/>
      <c r="AC226" s="100"/>
      <c r="AD226" s="100"/>
      <c r="AE226" s="100"/>
      <c r="AF226" s="100"/>
      <c r="AG226" s="100"/>
      <c r="AH226" s="100"/>
      <c r="AI226" s="100"/>
      <c r="AJ226" s="100"/>
      <c r="AK226" s="100"/>
      <c r="AL226" s="100"/>
      <c r="AM226" s="97"/>
      <c r="AN226" s="97"/>
      <c r="AO226" s="97"/>
      <c r="AP226" s="97"/>
      <c r="AQ226" s="97"/>
      <c r="AR226" s="97"/>
      <c r="AS226" s="97"/>
      <c r="AT226" s="97"/>
      <c r="AU226" s="97"/>
      <c r="AV226" s="97"/>
      <c r="AW226" s="97"/>
      <c r="AX226" s="97"/>
      <c r="AY226" s="97"/>
      <c r="AZ226" s="97"/>
      <c r="BA226" s="97"/>
      <c r="BB226" s="97"/>
      <c r="BC226" s="97"/>
      <c r="BD226" s="97"/>
      <c r="BE226" s="97"/>
      <c r="BF226" s="97"/>
      <c r="BG226" s="97"/>
      <c r="BH226" s="97"/>
      <c r="BI226" s="97"/>
      <c r="BJ226" s="97"/>
      <c r="BK226" s="97"/>
      <c r="BL226" s="97"/>
      <c r="BM226" s="97"/>
      <c r="BN226" s="97"/>
      <c r="BO226" s="97"/>
      <c r="BP226" s="97"/>
      <c r="BQ226" s="97"/>
      <c r="BR226" s="97"/>
      <c r="BS226" s="97"/>
      <c r="BT226" s="97"/>
      <c r="BU226" s="97"/>
      <c r="BV226" s="97"/>
      <c r="BW226" s="97"/>
      <c r="BX226" s="97"/>
      <c r="BY226" s="97"/>
      <c r="BZ226" s="97"/>
      <c r="CA226" s="97"/>
      <c r="CB226" s="97"/>
      <c r="CC226" s="97"/>
      <c r="CD226" s="97"/>
      <c r="CE226" s="97"/>
      <c r="CF226" s="97"/>
      <c r="CG226" s="97"/>
      <c r="CH226" s="97"/>
    </row>
    <row r="227" spans="1:86">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99"/>
      <c r="Z227" s="100"/>
      <c r="AA227" s="100"/>
      <c r="AB227" s="100"/>
      <c r="AC227" s="100"/>
      <c r="AD227" s="100"/>
      <c r="AE227" s="100"/>
      <c r="AF227" s="100"/>
      <c r="AG227" s="100"/>
      <c r="AH227" s="100"/>
      <c r="AI227" s="100"/>
      <c r="AJ227" s="100"/>
      <c r="AK227" s="100"/>
      <c r="AL227" s="100"/>
      <c r="AM227" s="97"/>
      <c r="AN227" s="97"/>
      <c r="AO227" s="97"/>
      <c r="AP227" s="97"/>
      <c r="AQ227" s="97"/>
      <c r="AR227" s="97"/>
      <c r="AS227" s="97"/>
      <c r="AT227" s="97"/>
      <c r="AU227" s="97"/>
      <c r="AV227" s="97"/>
      <c r="AW227" s="97"/>
      <c r="AX227" s="97"/>
      <c r="AY227" s="97"/>
      <c r="AZ227" s="97"/>
      <c r="BA227" s="97"/>
      <c r="BB227" s="97"/>
      <c r="BC227" s="97"/>
      <c r="BD227" s="97"/>
      <c r="BE227" s="97"/>
      <c r="BF227" s="97"/>
      <c r="BG227" s="97"/>
      <c r="BH227" s="97"/>
      <c r="BI227" s="97"/>
      <c r="BJ227" s="97"/>
      <c r="BK227" s="97"/>
      <c r="BL227" s="97"/>
      <c r="BM227" s="97"/>
      <c r="BN227" s="97"/>
      <c r="BO227" s="97"/>
      <c r="BP227" s="97"/>
      <c r="BQ227" s="97"/>
      <c r="BR227" s="97"/>
      <c r="BS227" s="97"/>
      <c r="BT227" s="97"/>
      <c r="BU227" s="97"/>
      <c r="BV227" s="97"/>
      <c r="BW227" s="97"/>
      <c r="BX227" s="97"/>
      <c r="BY227" s="97"/>
      <c r="BZ227" s="97"/>
      <c r="CA227" s="97"/>
      <c r="CB227" s="97"/>
      <c r="CC227" s="97"/>
      <c r="CD227" s="97"/>
      <c r="CE227" s="97"/>
      <c r="CF227" s="97"/>
      <c r="CG227" s="97"/>
      <c r="CH227" s="97"/>
    </row>
    <row r="228" spans="1:86">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99"/>
      <c r="Z228" s="100"/>
      <c r="AA228" s="100"/>
      <c r="AB228" s="100"/>
      <c r="AC228" s="100"/>
      <c r="AD228" s="100"/>
      <c r="AE228" s="100"/>
      <c r="AF228" s="100"/>
      <c r="AG228" s="100"/>
      <c r="AH228" s="100"/>
      <c r="AI228" s="100"/>
      <c r="AJ228" s="100"/>
      <c r="AK228" s="100"/>
      <c r="AL228" s="100"/>
      <c r="AM228" s="97"/>
      <c r="AN228" s="97"/>
      <c r="AO228" s="97"/>
      <c r="AP228" s="97"/>
      <c r="AQ228" s="97"/>
      <c r="AR228" s="97"/>
      <c r="AS228" s="97"/>
      <c r="AT228" s="97"/>
      <c r="AU228" s="97"/>
      <c r="AV228" s="97"/>
      <c r="AW228" s="97"/>
      <c r="AX228" s="97"/>
      <c r="AY228" s="97"/>
      <c r="AZ228" s="97"/>
      <c r="BA228" s="97"/>
      <c r="BB228" s="97"/>
      <c r="BC228" s="97"/>
      <c r="BD228" s="97"/>
      <c r="BE228" s="97"/>
      <c r="BF228" s="97"/>
      <c r="BG228" s="97"/>
      <c r="BH228" s="97"/>
      <c r="BI228" s="97"/>
      <c r="BJ228" s="97"/>
      <c r="BK228" s="97"/>
      <c r="BL228" s="97"/>
      <c r="BM228" s="97"/>
      <c r="BN228" s="97"/>
      <c r="BO228" s="97"/>
      <c r="BP228" s="97"/>
      <c r="BQ228" s="97"/>
      <c r="BR228" s="97"/>
      <c r="BS228" s="97"/>
      <c r="BT228" s="97"/>
      <c r="BU228" s="97"/>
      <c r="BV228" s="97"/>
      <c r="BW228" s="97"/>
      <c r="BX228" s="97"/>
      <c r="BY228" s="97"/>
      <c r="BZ228" s="97"/>
      <c r="CA228" s="97"/>
      <c r="CB228" s="97"/>
      <c r="CC228" s="97"/>
      <c r="CD228" s="97"/>
      <c r="CE228" s="97"/>
      <c r="CF228" s="97"/>
      <c r="CG228" s="97"/>
      <c r="CH228" s="97"/>
    </row>
    <row r="229" spans="1:86">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99"/>
      <c r="Z229" s="100"/>
      <c r="AA229" s="100"/>
      <c r="AB229" s="100"/>
      <c r="AC229" s="100"/>
      <c r="AD229" s="100"/>
      <c r="AE229" s="100"/>
      <c r="AF229" s="100"/>
      <c r="AG229" s="100"/>
      <c r="AH229" s="100"/>
      <c r="AI229" s="100"/>
      <c r="AJ229" s="100"/>
      <c r="AK229" s="100"/>
      <c r="AL229" s="100"/>
      <c r="AM229" s="97"/>
      <c r="AN229" s="97"/>
      <c r="AO229" s="97"/>
      <c r="AP229" s="97"/>
      <c r="AQ229" s="97"/>
      <c r="AR229" s="97"/>
      <c r="AS229" s="97"/>
      <c r="AT229" s="97"/>
      <c r="AU229" s="97"/>
      <c r="AV229" s="97"/>
      <c r="AW229" s="97"/>
      <c r="AX229" s="97"/>
      <c r="AY229" s="97"/>
      <c r="AZ229" s="97"/>
      <c r="BA229" s="97"/>
      <c r="BB229" s="97"/>
      <c r="BC229" s="97"/>
      <c r="BD229" s="97"/>
      <c r="BE229" s="97"/>
      <c r="BF229" s="97"/>
      <c r="BG229" s="97"/>
      <c r="BH229" s="97"/>
      <c r="BI229" s="97"/>
      <c r="BJ229" s="97"/>
      <c r="BK229" s="97"/>
      <c r="BL229" s="97"/>
      <c r="BM229" s="97"/>
      <c r="BN229" s="97"/>
      <c r="BO229" s="97"/>
      <c r="BP229" s="97"/>
      <c r="BQ229" s="97"/>
      <c r="BR229" s="97"/>
      <c r="BS229" s="97"/>
      <c r="BT229" s="97"/>
      <c r="BU229" s="97"/>
      <c r="BV229" s="97"/>
      <c r="BW229" s="97"/>
      <c r="BX229" s="97"/>
      <c r="BY229" s="97"/>
      <c r="BZ229" s="97"/>
      <c r="CA229" s="97"/>
      <c r="CB229" s="97"/>
      <c r="CC229" s="97"/>
      <c r="CD229" s="97"/>
      <c r="CE229" s="97"/>
      <c r="CF229" s="97"/>
      <c r="CG229" s="97"/>
      <c r="CH229" s="97"/>
    </row>
    <row r="230" spans="1:86">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99"/>
      <c r="Z230" s="100"/>
      <c r="AA230" s="100"/>
      <c r="AB230" s="100"/>
      <c r="AC230" s="100"/>
      <c r="AD230" s="100"/>
      <c r="AE230" s="100"/>
      <c r="AF230" s="100"/>
      <c r="AG230" s="100"/>
      <c r="AH230" s="100"/>
      <c r="AI230" s="100"/>
      <c r="AJ230" s="100"/>
      <c r="AK230" s="100"/>
      <c r="AL230" s="100"/>
      <c r="AM230" s="97"/>
      <c r="AN230" s="97"/>
      <c r="AO230" s="97"/>
      <c r="AP230" s="97"/>
      <c r="AQ230" s="97"/>
      <c r="AR230" s="97"/>
      <c r="AS230" s="97"/>
      <c r="AT230" s="97"/>
      <c r="AU230" s="97"/>
      <c r="AV230" s="97"/>
      <c r="AW230" s="97"/>
      <c r="AX230" s="97"/>
      <c r="AY230" s="97"/>
      <c r="AZ230" s="97"/>
      <c r="BA230" s="97"/>
      <c r="BB230" s="97"/>
      <c r="BC230" s="97"/>
      <c r="BD230" s="97"/>
      <c r="BE230" s="97"/>
      <c r="BF230" s="97"/>
      <c r="BG230" s="97"/>
      <c r="BH230" s="97"/>
      <c r="BI230" s="97"/>
      <c r="BJ230" s="97"/>
      <c r="BK230" s="97"/>
      <c r="BL230" s="97"/>
      <c r="BM230" s="97"/>
      <c r="BN230" s="97"/>
      <c r="BO230" s="97"/>
      <c r="BP230" s="97"/>
      <c r="BQ230" s="97"/>
      <c r="BR230" s="97"/>
      <c r="BS230" s="97"/>
      <c r="BT230" s="97"/>
      <c r="BU230" s="97"/>
      <c r="BV230" s="97"/>
      <c r="BW230" s="97"/>
      <c r="BX230" s="97"/>
      <c r="BY230" s="97"/>
      <c r="BZ230" s="97"/>
      <c r="CA230" s="97"/>
      <c r="CB230" s="97"/>
      <c r="CC230" s="97"/>
      <c r="CD230" s="97"/>
      <c r="CE230" s="97"/>
      <c r="CF230" s="97"/>
      <c r="CG230" s="97"/>
      <c r="CH230" s="97"/>
    </row>
    <row r="231" spans="1:86">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99"/>
      <c r="Z231" s="100"/>
      <c r="AA231" s="100"/>
      <c r="AB231" s="100"/>
      <c r="AC231" s="100"/>
      <c r="AD231" s="100"/>
      <c r="AE231" s="100"/>
      <c r="AF231" s="100"/>
      <c r="AG231" s="100"/>
      <c r="AH231" s="100"/>
      <c r="AI231" s="100"/>
      <c r="AJ231" s="100"/>
      <c r="AK231" s="100"/>
      <c r="AL231" s="100"/>
      <c r="AM231" s="97"/>
      <c r="AN231" s="97"/>
      <c r="AO231" s="97"/>
      <c r="AP231" s="97"/>
      <c r="AQ231" s="97"/>
      <c r="AR231" s="97"/>
      <c r="AS231" s="97"/>
      <c r="AT231" s="97"/>
      <c r="AU231" s="97"/>
      <c r="AV231" s="97"/>
      <c r="AW231" s="97"/>
      <c r="AX231" s="97"/>
      <c r="AY231" s="97"/>
      <c r="AZ231" s="97"/>
      <c r="BA231" s="97"/>
      <c r="BB231" s="97"/>
      <c r="BC231" s="97"/>
      <c r="BD231" s="97"/>
      <c r="BE231" s="97"/>
      <c r="BF231" s="97"/>
      <c r="BG231" s="97"/>
      <c r="BH231" s="97"/>
      <c r="BI231" s="97"/>
      <c r="BJ231" s="97"/>
      <c r="BK231" s="97"/>
      <c r="BL231" s="97"/>
      <c r="BM231" s="97"/>
      <c r="BN231" s="97"/>
      <c r="BO231" s="97"/>
      <c r="BP231" s="97"/>
      <c r="BQ231" s="97"/>
      <c r="BR231" s="97"/>
      <c r="BS231" s="97"/>
      <c r="BT231" s="97"/>
      <c r="BU231" s="97"/>
      <c r="BV231" s="97"/>
      <c r="BW231" s="97"/>
      <c r="BX231" s="97"/>
      <c r="BY231" s="97"/>
      <c r="BZ231" s="97"/>
      <c r="CA231" s="97"/>
      <c r="CB231" s="97"/>
      <c r="CC231" s="97"/>
      <c r="CD231" s="97"/>
      <c r="CE231" s="97"/>
      <c r="CF231" s="97"/>
      <c r="CG231" s="97"/>
      <c r="CH231" s="97"/>
    </row>
    <row r="232" spans="1:86">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99"/>
      <c r="Z232" s="100"/>
      <c r="AA232" s="100"/>
      <c r="AB232" s="100"/>
      <c r="AC232" s="100"/>
      <c r="AD232" s="100"/>
      <c r="AE232" s="100"/>
      <c r="AF232" s="100"/>
      <c r="AG232" s="100"/>
      <c r="AH232" s="100"/>
      <c r="AI232" s="100"/>
      <c r="AJ232" s="100"/>
      <c r="AK232" s="100"/>
      <c r="AL232" s="100"/>
      <c r="AM232" s="97"/>
      <c r="AN232" s="97"/>
      <c r="AO232" s="97"/>
      <c r="AP232" s="97"/>
      <c r="AQ232" s="97"/>
      <c r="AR232" s="97"/>
      <c r="AS232" s="97"/>
      <c r="AT232" s="97"/>
      <c r="AU232" s="97"/>
      <c r="AV232" s="97"/>
      <c r="AW232" s="97"/>
      <c r="AX232" s="97"/>
      <c r="AY232" s="97"/>
      <c r="AZ232" s="97"/>
      <c r="BA232" s="97"/>
      <c r="BB232" s="97"/>
      <c r="BC232" s="97"/>
      <c r="BD232" s="97"/>
      <c r="BE232" s="97"/>
      <c r="BF232" s="97"/>
      <c r="BG232" s="97"/>
      <c r="BH232" s="97"/>
      <c r="BI232" s="97"/>
      <c r="BJ232" s="97"/>
      <c r="BK232" s="97"/>
      <c r="BL232" s="97"/>
      <c r="BM232" s="97"/>
      <c r="BN232" s="97"/>
      <c r="BO232" s="97"/>
      <c r="BP232" s="97"/>
      <c r="BQ232" s="97"/>
      <c r="BR232" s="97"/>
      <c r="BS232" s="97"/>
      <c r="BT232" s="97"/>
      <c r="BU232" s="97"/>
      <c r="BV232" s="97"/>
      <c r="BW232" s="97"/>
      <c r="BX232" s="97"/>
      <c r="BY232" s="97"/>
      <c r="BZ232" s="97"/>
      <c r="CA232" s="97"/>
      <c r="CB232" s="97"/>
      <c r="CC232" s="97"/>
      <c r="CD232" s="97"/>
      <c r="CE232" s="97"/>
      <c r="CF232" s="97"/>
      <c r="CG232" s="97"/>
      <c r="CH232" s="97"/>
    </row>
    <row r="233" spans="1:86">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99"/>
      <c r="Z233" s="100"/>
      <c r="AA233" s="100"/>
      <c r="AB233" s="100"/>
      <c r="AC233" s="100"/>
      <c r="AD233" s="100"/>
      <c r="AE233" s="100"/>
      <c r="AF233" s="100"/>
      <c r="AG233" s="100"/>
      <c r="AH233" s="100"/>
      <c r="AI233" s="100"/>
      <c r="AJ233" s="100"/>
      <c r="AK233" s="100"/>
      <c r="AL233" s="100"/>
      <c r="AM233" s="97"/>
      <c r="AN233" s="97"/>
      <c r="AO233" s="97"/>
      <c r="AP233" s="97"/>
      <c r="AQ233" s="97"/>
      <c r="AR233" s="97"/>
      <c r="AS233" s="97"/>
      <c r="AT233" s="97"/>
      <c r="AU233" s="97"/>
      <c r="AV233" s="97"/>
      <c r="AW233" s="97"/>
      <c r="AX233" s="97"/>
      <c r="AY233" s="97"/>
      <c r="AZ233" s="97"/>
      <c r="BA233" s="97"/>
      <c r="BB233" s="97"/>
      <c r="BC233" s="97"/>
      <c r="BD233" s="97"/>
      <c r="BE233" s="97"/>
      <c r="BF233" s="97"/>
      <c r="BG233" s="97"/>
      <c r="BH233" s="97"/>
      <c r="BI233" s="97"/>
      <c r="BJ233" s="97"/>
      <c r="BK233" s="97"/>
      <c r="BL233" s="97"/>
      <c r="BM233" s="97"/>
      <c r="BN233" s="97"/>
      <c r="BO233" s="97"/>
      <c r="BP233" s="97"/>
      <c r="BQ233" s="97"/>
      <c r="BR233" s="97"/>
      <c r="BS233" s="97"/>
      <c r="BT233" s="97"/>
      <c r="BU233" s="97"/>
      <c r="BV233" s="97"/>
      <c r="BW233" s="97"/>
      <c r="BX233" s="97"/>
      <c r="BY233" s="97"/>
      <c r="BZ233" s="97"/>
      <c r="CA233" s="97"/>
      <c r="CB233" s="97"/>
      <c r="CC233" s="97"/>
      <c r="CD233" s="97"/>
      <c r="CE233" s="97"/>
      <c r="CF233" s="97"/>
      <c r="CG233" s="97"/>
      <c r="CH233" s="97"/>
    </row>
    <row r="234" spans="1:86">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99"/>
      <c r="Z234" s="100"/>
      <c r="AA234" s="100"/>
      <c r="AB234" s="100"/>
      <c r="AC234" s="100"/>
      <c r="AD234" s="100"/>
      <c r="AE234" s="100"/>
      <c r="AF234" s="100"/>
      <c r="AG234" s="100"/>
      <c r="AH234" s="100"/>
      <c r="AI234" s="100"/>
      <c r="AJ234" s="100"/>
      <c r="AK234" s="100"/>
      <c r="AL234" s="100"/>
      <c r="AM234" s="97"/>
      <c r="AN234" s="97"/>
      <c r="AO234" s="97"/>
      <c r="AP234" s="97"/>
      <c r="AQ234" s="97"/>
      <c r="AR234" s="97"/>
      <c r="AS234" s="97"/>
      <c r="AT234" s="97"/>
      <c r="AU234" s="97"/>
      <c r="AV234" s="97"/>
      <c r="AW234" s="97"/>
      <c r="AX234" s="97"/>
      <c r="AY234" s="97"/>
      <c r="AZ234" s="97"/>
      <c r="BA234" s="97"/>
      <c r="BB234" s="97"/>
      <c r="BC234" s="97"/>
      <c r="BD234" s="97"/>
      <c r="BE234" s="97"/>
      <c r="BF234" s="97"/>
      <c r="BG234" s="97"/>
      <c r="BH234" s="97"/>
      <c r="BI234" s="97"/>
      <c r="BJ234" s="97"/>
      <c r="BK234" s="97"/>
      <c r="BL234" s="97"/>
      <c r="BM234" s="97"/>
      <c r="BN234" s="97"/>
      <c r="BO234" s="97"/>
      <c r="BP234" s="97"/>
      <c r="BQ234" s="97"/>
      <c r="BR234" s="97"/>
      <c r="BS234" s="97"/>
      <c r="BT234" s="97"/>
      <c r="BU234" s="97"/>
      <c r="BV234" s="97"/>
      <c r="BW234" s="97"/>
      <c r="BX234" s="97"/>
      <c r="BY234" s="97"/>
      <c r="BZ234" s="97"/>
      <c r="CA234" s="97"/>
      <c r="CB234" s="97"/>
      <c r="CC234" s="97"/>
      <c r="CD234" s="97"/>
      <c r="CE234" s="97"/>
      <c r="CF234" s="97"/>
      <c r="CG234" s="97"/>
      <c r="CH234" s="97"/>
    </row>
    <row r="235" spans="1:86">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99"/>
      <c r="Z235" s="100"/>
      <c r="AA235" s="100"/>
      <c r="AB235" s="100"/>
      <c r="AC235" s="100"/>
      <c r="AD235" s="100"/>
      <c r="AE235" s="100"/>
      <c r="AF235" s="100"/>
      <c r="AG235" s="100"/>
      <c r="AH235" s="100"/>
      <c r="AI235" s="100"/>
      <c r="AJ235" s="100"/>
      <c r="AK235" s="100"/>
      <c r="AL235" s="100"/>
      <c r="AM235" s="97"/>
      <c r="AN235" s="97"/>
      <c r="AO235" s="97"/>
      <c r="AP235" s="97"/>
      <c r="AQ235" s="97"/>
      <c r="AR235" s="97"/>
      <c r="AS235" s="97"/>
      <c r="AT235" s="97"/>
      <c r="AU235" s="97"/>
      <c r="AV235" s="97"/>
      <c r="AW235" s="97"/>
      <c r="AX235" s="97"/>
      <c r="AY235" s="97"/>
      <c r="AZ235" s="97"/>
      <c r="BA235" s="97"/>
      <c r="BB235" s="97"/>
      <c r="BC235" s="97"/>
      <c r="BD235" s="97"/>
      <c r="BE235" s="97"/>
      <c r="BF235" s="97"/>
      <c r="BG235" s="97"/>
      <c r="BH235" s="97"/>
      <c r="BI235" s="97"/>
      <c r="BJ235" s="97"/>
      <c r="BK235" s="97"/>
      <c r="BL235" s="97"/>
      <c r="BM235" s="97"/>
      <c r="BN235" s="97"/>
      <c r="BO235" s="97"/>
      <c r="BP235" s="97"/>
      <c r="BQ235" s="97"/>
      <c r="BR235" s="97"/>
      <c r="BS235" s="97"/>
      <c r="BT235" s="97"/>
      <c r="BU235" s="97"/>
      <c r="BV235" s="97"/>
      <c r="BW235" s="97"/>
      <c r="BX235" s="97"/>
      <c r="BY235" s="97"/>
      <c r="BZ235" s="97"/>
      <c r="CA235" s="97"/>
      <c r="CB235" s="97"/>
      <c r="CC235" s="97"/>
      <c r="CD235" s="97"/>
      <c r="CE235" s="97"/>
      <c r="CF235" s="97"/>
      <c r="CG235" s="97"/>
      <c r="CH235" s="97"/>
    </row>
    <row r="236" spans="1:8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99"/>
      <c r="Z236" s="100"/>
      <c r="AA236" s="100"/>
      <c r="AB236" s="100"/>
      <c r="AC236" s="100"/>
      <c r="AD236" s="100"/>
      <c r="AE236" s="100"/>
      <c r="AF236" s="100"/>
      <c r="AG236" s="100"/>
      <c r="AH236" s="100"/>
      <c r="AI236" s="100"/>
      <c r="AJ236" s="100"/>
      <c r="AK236" s="100"/>
      <c r="AL236" s="100"/>
      <c r="AM236" s="97"/>
      <c r="AN236" s="97"/>
      <c r="AO236" s="97"/>
      <c r="AP236" s="97"/>
      <c r="AQ236" s="97"/>
      <c r="AR236" s="97"/>
      <c r="AS236" s="97"/>
      <c r="AT236" s="97"/>
      <c r="AU236" s="97"/>
      <c r="AV236" s="97"/>
      <c r="AW236" s="97"/>
      <c r="AX236" s="97"/>
      <c r="AY236" s="97"/>
      <c r="AZ236" s="97"/>
      <c r="BA236" s="97"/>
      <c r="BB236" s="97"/>
      <c r="BC236" s="97"/>
      <c r="BD236" s="97"/>
      <c r="BE236" s="97"/>
      <c r="BF236" s="97"/>
      <c r="BG236" s="97"/>
      <c r="BH236" s="97"/>
      <c r="BI236" s="97"/>
      <c r="BJ236" s="97"/>
      <c r="BK236" s="97"/>
      <c r="BL236" s="97"/>
      <c r="BM236" s="97"/>
      <c r="BN236" s="97"/>
      <c r="BO236" s="97"/>
      <c r="BP236" s="97"/>
      <c r="BQ236" s="97"/>
      <c r="BR236" s="97"/>
      <c r="BS236" s="97"/>
      <c r="BT236" s="97"/>
      <c r="BU236" s="97"/>
      <c r="BV236" s="97"/>
      <c r="BW236" s="97"/>
      <c r="BX236" s="97"/>
      <c r="BY236" s="97"/>
      <c r="BZ236" s="97"/>
      <c r="CA236" s="97"/>
      <c r="CB236" s="97"/>
      <c r="CC236" s="97"/>
      <c r="CD236" s="97"/>
      <c r="CE236" s="97"/>
      <c r="CF236" s="97"/>
      <c r="CG236" s="97"/>
      <c r="CH236" s="97"/>
    </row>
    <row r="237" spans="1:86">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99"/>
      <c r="Z237" s="100"/>
      <c r="AA237" s="100"/>
      <c r="AB237" s="100"/>
      <c r="AC237" s="100"/>
      <c r="AD237" s="100"/>
      <c r="AE237" s="100"/>
      <c r="AF237" s="100"/>
      <c r="AG237" s="100"/>
      <c r="AH237" s="100"/>
      <c r="AI237" s="100"/>
      <c r="AJ237" s="100"/>
      <c r="AK237" s="100"/>
      <c r="AL237" s="100"/>
      <c r="AM237" s="97"/>
      <c r="AN237" s="97"/>
      <c r="AO237" s="97"/>
      <c r="AP237" s="97"/>
      <c r="AQ237" s="97"/>
      <c r="AR237" s="97"/>
      <c r="AS237" s="97"/>
      <c r="AT237" s="97"/>
      <c r="AU237" s="97"/>
      <c r="AV237" s="97"/>
      <c r="AW237" s="97"/>
      <c r="AX237" s="97"/>
      <c r="AY237" s="97"/>
      <c r="AZ237" s="97"/>
      <c r="BA237" s="97"/>
      <c r="BB237" s="97"/>
      <c r="BC237" s="97"/>
      <c r="BD237" s="97"/>
      <c r="BE237" s="97"/>
      <c r="BF237" s="97"/>
      <c r="BG237" s="97"/>
      <c r="BH237" s="97"/>
      <c r="BI237" s="97"/>
      <c r="BJ237" s="97"/>
      <c r="BK237" s="97"/>
      <c r="BL237" s="97"/>
      <c r="BM237" s="97"/>
      <c r="BN237" s="97"/>
      <c r="BO237" s="97"/>
      <c r="BP237" s="97"/>
      <c r="BQ237" s="97"/>
      <c r="BR237" s="97"/>
      <c r="BS237" s="97"/>
      <c r="BT237" s="97"/>
      <c r="BU237" s="97"/>
      <c r="BV237" s="97"/>
      <c r="BW237" s="97"/>
      <c r="BX237" s="97"/>
      <c r="BY237" s="97"/>
      <c r="BZ237" s="97"/>
      <c r="CA237" s="97"/>
      <c r="CB237" s="97"/>
      <c r="CC237" s="97"/>
      <c r="CD237" s="97"/>
      <c r="CE237" s="97"/>
      <c r="CF237" s="97"/>
      <c r="CG237" s="97"/>
      <c r="CH237" s="97"/>
    </row>
    <row r="238" spans="1:86">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99"/>
      <c r="Z238" s="100"/>
      <c r="AA238" s="100"/>
      <c r="AB238" s="100"/>
      <c r="AC238" s="100"/>
      <c r="AD238" s="100"/>
      <c r="AE238" s="100"/>
      <c r="AF238" s="100"/>
      <c r="AG238" s="100"/>
      <c r="AH238" s="100"/>
      <c r="AI238" s="100"/>
      <c r="AJ238" s="100"/>
      <c r="AK238" s="100"/>
      <c r="AL238" s="100"/>
      <c r="AM238" s="97"/>
      <c r="AN238" s="97"/>
      <c r="AO238" s="97"/>
      <c r="AP238" s="97"/>
      <c r="AQ238" s="97"/>
      <c r="AR238" s="97"/>
      <c r="AS238" s="97"/>
      <c r="AT238" s="97"/>
      <c r="AU238" s="97"/>
      <c r="AV238" s="97"/>
      <c r="AW238" s="97"/>
      <c r="AX238" s="97"/>
      <c r="AY238" s="97"/>
      <c r="AZ238" s="97"/>
      <c r="BA238" s="97"/>
      <c r="BB238" s="97"/>
      <c r="BC238" s="97"/>
      <c r="BD238" s="97"/>
      <c r="BE238" s="97"/>
      <c r="BF238" s="97"/>
      <c r="BG238" s="97"/>
      <c r="BH238" s="97"/>
      <c r="BI238" s="97"/>
      <c r="BJ238" s="97"/>
      <c r="BK238" s="97"/>
      <c r="BL238" s="97"/>
      <c r="BM238" s="97"/>
      <c r="BN238" s="97"/>
      <c r="BO238" s="97"/>
      <c r="BP238" s="97"/>
      <c r="BQ238" s="97"/>
      <c r="BR238" s="97"/>
      <c r="BS238" s="97"/>
      <c r="BT238" s="97"/>
      <c r="BU238" s="97"/>
      <c r="BV238" s="97"/>
      <c r="BW238" s="97"/>
      <c r="BX238" s="97"/>
      <c r="BY238" s="97"/>
      <c r="BZ238" s="97"/>
      <c r="CA238" s="97"/>
      <c r="CB238" s="97"/>
      <c r="CC238" s="97"/>
      <c r="CD238" s="97"/>
      <c r="CE238" s="97"/>
      <c r="CF238" s="97"/>
      <c r="CG238" s="97"/>
      <c r="CH238" s="97"/>
    </row>
    <row r="239" spans="1:86">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99"/>
      <c r="Z239" s="100"/>
      <c r="AA239" s="100"/>
      <c r="AB239" s="100"/>
      <c r="AC239" s="100"/>
      <c r="AD239" s="100"/>
      <c r="AE239" s="100"/>
      <c r="AF239" s="100"/>
      <c r="AG239" s="100"/>
      <c r="AH239" s="100"/>
      <c r="AI239" s="100"/>
      <c r="AJ239" s="100"/>
      <c r="AK239" s="100"/>
      <c r="AL239" s="100"/>
      <c r="AM239" s="97"/>
      <c r="AN239" s="97"/>
      <c r="AO239" s="97"/>
      <c r="AP239" s="97"/>
      <c r="AQ239" s="97"/>
      <c r="AR239" s="97"/>
      <c r="AS239" s="97"/>
      <c r="AT239" s="97"/>
      <c r="AU239" s="97"/>
      <c r="AV239" s="97"/>
      <c r="AW239" s="97"/>
      <c r="AX239" s="97"/>
      <c r="AY239" s="97"/>
      <c r="AZ239" s="97"/>
      <c r="BA239" s="97"/>
      <c r="BB239" s="97"/>
      <c r="BC239" s="97"/>
      <c r="BD239" s="97"/>
      <c r="BE239" s="97"/>
      <c r="BF239" s="97"/>
      <c r="BG239" s="97"/>
      <c r="BH239" s="97"/>
      <c r="BI239" s="97"/>
      <c r="BJ239" s="97"/>
      <c r="BK239" s="97"/>
      <c r="BL239" s="97"/>
      <c r="BM239" s="97"/>
      <c r="BN239" s="97"/>
      <c r="BO239" s="97"/>
      <c r="BP239" s="97"/>
      <c r="BQ239" s="97"/>
      <c r="BR239" s="97"/>
      <c r="BS239" s="97"/>
      <c r="BT239" s="97"/>
      <c r="BU239" s="97"/>
      <c r="BV239" s="97"/>
      <c r="BW239" s="97"/>
      <c r="BX239" s="97"/>
      <c r="BY239" s="97"/>
      <c r="BZ239" s="97"/>
      <c r="CA239" s="97"/>
      <c r="CB239" s="97"/>
      <c r="CC239" s="97"/>
      <c r="CD239" s="97"/>
      <c r="CE239" s="97"/>
      <c r="CF239" s="97"/>
      <c r="CG239" s="97"/>
      <c r="CH239" s="97"/>
    </row>
    <row r="240" spans="1:86">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99"/>
      <c r="Z240" s="100"/>
      <c r="AA240" s="100"/>
      <c r="AB240" s="100"/>
      <c r="AC240" s="100"/>
      <c r="AD240" s="100"/>
      <c r="AE240" s="100"/>
      <c r="AF240" s="100"/>
      <c r="AG240" s="100"/>
      <c r="AH240" s="100"/>
      <c r="AI240" s="100"/>
      <c r="AJ240" s="100"/>
      <c r="AK240" s="100"/>
      <c r="AL240" s="100"/>
      <c r="AM240" s="97"/>
      <c r="AN240" s="97"/>
      <c r="AO240" s="97"/>
      <c r="AP240" s="97"/>
      <c r="AQ240" s="97"/>
      <c r="AR240" s="97"/>
      <c r="AS240" s="97"/>
      <c r="AT240" s="97"/>
      <c r="AU240" s="97"/>
      <c r="AV240" s="97"/>
      <c r="AW240" s="97"/>
      <c r="AX240" s="97"/>
      <c r="AY240" s="97"/>
      <c r="AZ240" s="97"/>
      <c r="BA240" s="97"/>
      <c r="BB240" s="97"/>
      <c r="BC240" s="97"/>
      <c r="BD240" s="97"/>
      <c r="BE240" s="97"/>
      <c r="BF240" s="97"/>
      <c r="BG240" s="97"/>
      <c r="BH240" s="97"/>
      <c r="BI240" s="97"/>
      <c r="BJ240" s="97"/>
      <c r="BK240" s="97"/>
      <c r="BL240" s="97"/>
      <c r="BM240" s="97"/>
      <c r="BN240" s="97"/>
      <c r="BO240" s="97"/>
      <c r="BP240" s="97"/>
      <c r="BQ240" s="97"/>
      <c r="BR240" s="97"/>
      <c r="BS240" s="97"/>
      <c r="BT240" s="97"/>
      <c r="BU240" s="97"/>
      <c r="BV240" s="97"/>
      <c r="BW240" s="97"/>
      <c r="BX240" s="97"/>
      <c r="BY240" s="97"/>
      <c r="BZ240" s="97"/>
      <c r="CA240" s="97"/>
      <c r="CB240" s="97"/>
      <c r="CC240" s="97"/>
      <c r="CD240" s="97"/>
      <c r="CE240" s="97"/>
      <c r="CF240" s="97"/>
      <c r="CG240" s="97"/>
      <c r="CH240" s="97"/>
    </row>
    <row r="241" spans="1:86">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99"/>
      <c r="Z241" s="100"/>
      <c r="AA241" s="100"/>
      <c r="AB241" s="100"/>
      <c r="AC241" s="100"/>
      <c r="AD241" s="100"/>
      <c r="AE241" s="100"/>
      <c r="AF241" s="100"/>
      <c r="AG241" s="100"/>
      <c r="AH241" s="100"/>
      <c r="AI241" s="100"/>
      <c r="AJ241" s="100"/>
      <c r="AK241" s="100"/>
      <c r="AL241" s="100"/>
      <c r="AM241" s="97"/>
      <c r="AN241" s="97"/>
      <c r="AO241" s="97"/>
      <c r="AP241" s="97"/>
      <c r="AQ241" s="97"/>
      <c r="AR241" s="97"/>
      <c r="AS241" s="97"/>
      <c r="AT241" s="97"/>
      <c r="AU241" s="97"/>
      <c r="AV241" s="97"/>
      <c r="AW241" s="97"/>
      <c r="AX241" s="97"/>
      <c r="AY241" s="97"/>
      <c r="AZ241" s="97"/>
      <c r="BA241" s="97"/>
      <c r="BB241" s="97"/>
      <c r="BC241" s="97"/>
      <c r="BD241" s="97"/>
      <c r="BE241" s="97"/>
      <c r="BF241" s="97"/>
      <c r="BG241" s="97"/>
      <c r="BH241" s="97"/>
      <c r="BI241" s="97"/>
      <c r="BJ241" s="97"/>
      <c r="BK241" s="97"/>
      <c r="BL241" s="97"/>
      <c r="BM241" s="97"/>
      <c r="BN241" s="97"/>
      <c r="BO241" s="97"/>
      <c r="BP241" s="97"/>
      <c r="BQ241" s="97"/>
      <c r="BR241" s="97"/>
      <c r="BS241" s="97"/>
      <c r="BT241" s="97"/>
      <c r="BU241" s="97"/>
      <c r="BV241" s="97"/>
      <c r="BW241" s="97"/>
      <c r="BX241" s="97"/>
      <c r="BY241" s="97"/>
      <c r="BZ241" s="97"/>
      <c r="CA241" s="97"/>
      <c r="CB241" s="97"/>
      <c r="CC241" s="97"/>
      <c r="CD241" s="97"/>
      <c r="CE241" s="97"/>
      <c r="CF241" s="97"/>
      <c r="CG241" s="97"/>
      <c r="CH241" s="97"/>
    </row>
    <row r="242" spans="1:86">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99"/>
      <c r="Z242" s="100"/>
      <c r="AA242" s="100"/>
      <c r="AB242" s="100"/>
      <c r="AC242" s="100"/>
      <c r="AD242" s="100"/>
      <c r="AE242" s="100"/>
      <c r="AF242" s="100"/>
      <c r="AG242" s="100"/>
      <c r="AH242" s="100"/>
      <c r="AI242" s="100"/>
      <c r="AJ242" s="100"/>
      <c r="AK242" s="100"/>
      <c r="AL242" s="100"/>
      <c r="AM242" s="97"/>
      <c r="AN242" s="97"/>
      <c r="AO242" s="97"/>
      <c r="AP242" s="97"/>
      <c r="AQ242" s="97"/>
      <c r="AR242" s="97"/>
      <c r="AS242" s="97"/>
      <c r="AT242" s="97"/>
      <c r="AU242" s="97"/>
      <c r="AV242" s="97"/>
      <c r="AW242" s="97"/>
      <c r="AX242" s="97"/>
      <c r="AY242" s="97"/>
      <c r="AZ242" s="97"/>
      <c r="BA242" s="97"/>
      <c r="BB242" s="97"/>
      <c r="BC242" s="97"/>
      <c r="BD242" s="97"/>
      <c r="BE242" s="97"/>
      <c r="BF242" s="97"/>
      <c r="BG242" s="97"/>
      <c r="BH242" s="97"/>
      <c r="BI242" s="97"/>
      <c r="BJ242" s="97"/>
      <c r="BK242" s="97"/>
      <c r="BL242" s="97"/>
      <c r="BM242" s="97"/>
      <c r="BN242" s="97"/>
      <c r="BO242" s="97"/>
      <c r="BP242" s="97"/>
      <c r="BQ242" s="97"/>
      <c r="BR242" s="97"/>
      <c r="BS242" s="97"/>
      <c r="BT242" s="97"/>
      <c r="BU242" s="97"/>
      <c r="BV242" s="97"/>
      <c r="BW242" s="97"/>
      <c r="BX242" s="97"/>
      <c r="BY242" s="97"/>
      <c r="BZ242" s="97"/>
      <c r="CA242" s="97"/>
      <c r="CB242" s="97"/>
      <c r="CC242" s="97"/>
      <c r="CD242" s="97"/>
      <c r="CE242" s="97"/>
      <c r="CF242" s="97"/>
      <c r="CG242" s="97"/>
      <c r="CH242" s="97"/>
    </row>
    <row r="243" spans="1:86">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99"/>
      <c r="Z243" s="100"/>
      <c r="AA243" s="100"/>
      <c r="AB243" s="100"/>
      <c r="AC243" s="100"/>
      <c r="AD243" s="100"/>
      <c r="AE243" s="100"/>
      <c r="AF243" s="100"/>
      <c r="AG243" s="100"/>
      <c r="AH243" s="100"/>
      <c r="AI243" s="100"/>
      <c r="AJ243" s="100"/>
      <c r="AK243" s="100"/>
      <c r="AL243" s="100"/>
      <c r="AM243" s="97"/>
      <c r="AN243" s="97"/>
      <c r="AO243" s="97"/>
      <c r="AP243" s="97"/>
      <c r="AQ243" s="97"/>
      <c r="AR243" s="97"/>
      <c r="AS243" s="97"/>
      <c r="AT243" s="97"/>
      <c r="AU243" s="97"/>
      <c r="AV243" s="97"/>
      <c r="AW243" s="97"/>
      <c r="AX243" s="97"/>
      <c r="AY243" s="97"/>
      <c r="AZ243" s="97"/>
      <c r="BA243" s="97"/>
      <c r="BB243" s="97"/>
      <c r="BC243" s="97"/>
      <c r="BD243" s="97"/>
      <c r="BE243" s="97"/>
      <c r="BF243" s="97"/>
      <c r="BG243" s="97"/>
      <c r="BH243" s="97"/>
      <c r="BI243" s="97"/>
      <c r="BJ243" s="97"/>
      <c r="BK243" s="97"/>
      <c r="BL243" s="97"/>
      <c r="BM243" s="97"/>
      <c r="BN243" s="97"/>
      <c r="BO243" s="97"/>
      <c r="BP243" s="97"/>
      <c r="BQ243" s="97"/>
      <c r="BR243" s="97"/>
      <c r="BS243" s="97"/>
      <c r="BT243" s="97"/>
      <c r="BU243" s="97"/>
      <c r="BV243" s="97"/>
      <c r="BW243" s="97"/>
      <c r="BX243" s="97"/>
      <c r="BY243" s="97"/>
      <c r="BZ243" s="97"/>
      <c r="CA243" s="97"/>
      <c r="CB243" s="97"/>
      <c r="CC243" s="97"/>
      <c r="CD243" s="97"/>
      <c r="CE243" s="97"/>
      <c r="CF243" s="97"/>
      <c r="CG243" s="97"/>
      <c r="CH243" s="97"/>
    </row>
    <row r="244" spans="1:86">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99"/>
      <c r="Z244" s="100"/>
      <c r="AA244" s="100"/>
      <c r="AB244" s="100"/>
      <c r="AC244" s="100"/>
      <c r="AD244" s="100"/>
      <c r="AE244" s="100"/>
      <c r="AF244" s="100"/>
      <c r="AG244" s="100"/>
      <c r="AH244" s="100"/>
      <c r="AI244" s="100"/>
      <c r="AJ244" s="100"/>
      <c r="AK244" s="100"/>
      <c r="AL244" s="100"/>
      <c r="AM244" s="97"/>
      <c r="AN244" s="97"/>
      <c r="AO244" s="97"/>
      <c r="AP244" s="97"/>
      <c r="AQ244" s="97"/>
      <c r="AR244" s="97"/>
      <c r="AS244" s="97"/>
      <c r="AT244" s="97"/>
      <c r="AU244" s="97"/>
      <c r="AV244" s="97"/>
      <c r="AW244" s="97"/>
      <c r="AX244" s="97"/>
      <c r="AY244" s="97"/>
      <c r="AZ244" s="97"/>
      <c r="BA244" s="97"/>
      <c r="BB244" s="97"/>
      <c r="BC244" s="97"/>
      <c r="BD244" s="97"/>
      <c r="BE244" s="97"/>
      <c r="BF244" s="97"/>
      <c r="BG244" s="97"/>
      <c r="BH244" s="97"/>
      <c r="BI244" s="97"/>
      <c r="BJ244" s="97"/>
      <c r="BK244" s="97"/>
      <c r="BL244" s="97"/>
      <c r="BM244" s="97"/>
      <c r="BN244" s="97"/>
      <c r="BO244" s="97"/>
      <c r="BP244" s="97"/>
      <c r="BQ244" s="97"/>
      <c r="BR244" s="97"/>
      <c r="BS244" s="97"/>
      <c r="BT244" s="97"/>
      <c r="BU244" s="97"/>
      <c r="BV244" s="97"/>
      <c r="BW244" s="97"/>
      <c r="BX244" s="97"/>
      <c r="BY244" s="97"/>
      <c r="BZ244" s="97"/>
      <c r="CA244" s="97"/>
      <c r="CB244" s="97"/>
      <c r="CC244" s="97"/>
      <c r="CD244" s="97"/>
      <c r="CE244" s="97"/>
      <c r="CF244" s="97"/>
      <c r="CG244" s="97"/>
      <c r="CH244" s="97"/>
    </row>
    <row r="245" spans="1:86">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99"/>
      <c r="Z245" s="100"/>
      <c r="AA245" s="100"/>
      <c r="AB245" s="100"/>
      <c r="AC245" s="100"/>
      <c r="AD245" s="100"/>
      <c r="AE245" s="100"/>
      <c r="AF245" s="100"/>
      <c r="AG245" s="100"/>
      <c r="AH245" s="100"/>
      <c r="AI245" s="100"/>
      <c r="AJ245" s="100"/>
      <c r="AK245" s="100"/>
      <c r="AL245" s="100"/>
      <c r="AM245" s="97"/>
      <c r="AN245" s="97"/>
      <c r="AO245" s="97"/>
      <c r="AP245" s="97"/>
      <c r="AQ245" s="97"/>
      <c r="AR245" s="97"/>
      <c r="AS245" s="97"/>
      <c r="AT245" s="97"/>
      <c r="AU245" s="97"/>
      <c r="AV245" s="97"/>
      <c r="AW245" s="97"/>
      <c r="AX245" s="97"/>
      <c r="AY245" s="97"/>
      <c r="AZ245" s="97"/>
      <c r="BA245" s="97"/>
      <c r="BB245" s="97"/>
      <c r="BC245" s="97"/>
      <c r="BD245" s="97"/>
      <c r="BE245" s="97"/>
      <c r="BF245" s="97"/>
      <c r="BG245" s="97"/>
      <c r="BH245" s="97"/>
      <c r="BI245" s="97"/>
      <c r="BJ245" s="97"/>
      <c r="BK245" s="97"/>
      <c r="BL245" s="97"/>
      <c r="BM245" s="97"/>
      <c r="BN245" s="97"/>
      <c r="BO245" s="97"/>
      <c r="BP245" s="97"/>
      <c r="BQ245" s="97"/>
      <c r="BR245" s="97"/>
      <c r="BS245" s="97"/>
      <c r="BT245" s="97"/>
      <c r="BU245" s="97"/>
      <c r="BV245" s="97"/>
      <c r="BW245" s="97"/>
      <c r="BX245" s="97"/>
      <c r="BY245" s="97"/>
      <c r="BZ245" s="97"/>
      <c r="CA245" s="97"/>
      <c r="CB245" s="97"/>
      <c r="CC245" s="97"/>
      <c r="CD245" s="97"/>
      <c r="CE245" s="97"/>
      <c r="CF245" s="97"/>
      <c r="CG245" s="97"/>
      <c r="CH245" s="97"/>
    </row>
    <row r="246" spans="1:8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99"/>
      <c r="Z246" s="100"/>
      <c r="AA246" s="100"/>
      <c r="AB246" s="100"/>
      <c r="AC246" s="100"/>
      <c r="AD246" s="100"/>
      <c r="AE246" s="100"/>
      <c r="AF246" s="100"/>
      <c r="AG246" s="100"/>
      <c r="AH246" s="100"/>
      <c r="AI246" s="100"/>
      <c r="AJ246" s="100"/>
      <c r="AK246" s="100"/>
      <c r="AL246" s="100"/>
      <c r="AM246" s="97"/>
      <c r="AN246" s="97"/>
      <c r="AO246" s="97"/>
      <c r="AP246" s="97"/>
      <c r="AQ246" s="97"/>
      <c r="AR246" s="97"/>
      <c r="AS246" s="97"/>
      <c r="AT246" s="97"/>
      <c r="AU246" s="97"/>
      <c r="AV246" s="97"/>
      <c r="AW246" s="97"/>
      <c r="AX246" s="97"/>
      <c r="AY246" s="97"/>
      <c r="AZ246" s="97"/>
      <c r="BA246" s="97"/>
      <c r="BB246" s="97"/>
      <c r="BC246" s="97"/>
      <c r="BD246" s="97"/>
      <c r="BE246" s="97"/>
      <c r="BF246" s="97"/>
      <c r="BG246" s="97"/>
      <c r="BH246" s="97"/>
      <c r="BI246" s="97"/>
      <c r="BJ246" s="97"/>
      <c r="BK246" s="97"/>
      <c r="BL246" s="97"/>
      <c r="BM246" s="97"/>
      <c r="BN246" s="97"/>
      <c r="BO246" s="97"/>
      <c r="BP246" s="97"/>
      <c r="BQ246" s="97"/>
      <c r="BR246" s="97"/>
      <c r="BS246" s="97"/>
      <c r="BT246" s="97"/>
      <c r="BU246" s="97"/>
      <c r="BV246" s="97"/>
      <c r="BW246" s="97"/>
      <c r="BX246" s="97"/>
      <c r="BY246" s="97"/>
      <c r="BZ246" s="97"/>
      <c r="CA246" s="97"/>
      <c r="CB246" s="97"/>
      <c r="CC246" s="97"/>
      <c r="CD246" s="97"/>
      <c r="CE246" s="97"/>
      <c r="CF246" s="97"/>
      <c r="CG246" s="97"/>
      <c r="CH246" s="97"/>
    </row>
    <row r="247" spans="1:86">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99"/>
      <c r="Z247" s="100"/>
      <c r="AA247" s="100"/>
      <c r="AB247" s="100"/>
      <c r="AC247" s="100"/>
      <c r="AD247" s="100"/>
      <c r="AE247" s="100"/>
      <c r="AF247" s="100"/>
      <c r="AG247" s="100"/>
      <c r="AH247" s="100"/>
      <c r="AI247" s="100"/>
      <c r="AJ247" s="100"/>
      <c r="AK247" s="100"/>
      <c r="AL247" s="100"/>
      <c r="AM247" s="97"/>
      <c r="AN247" s="97"/>
      <c r="AO247" s="97"/>
      <c r="AP247" s="97"/>
      <c r="AQ247" s="97"/>
      <c r="AR247" s="97"/>
      <c r="AS247" s="97"/>
      <c r="AT247" s="97"/>
      <c r="AU247" s="97"/>
      <c r="AV247" s="97"/>
      <c r="AW247" s="97"/>
      <c r="AX247" s="97"/>
      <c r="AY247" s="97"/>
      <c r="AZ247" s="97"/>
      <c r="BA247" s="97"/>
      <c r="BB247" s="97"/>
      <c r="BC247" s="97"/>
      <c r="BD247" s="97"/>
      <c r="BE247" s="97"/>
      <c r="BF247" s="97"/>
      <c r="BG247" s="97"/>
      <c r="BH247" s="97"/>
      <c r="BI247" s="97"/>
      <c r="BJ247" s="97"/>
      <c r="BK247" s="97"/>
      <c r="BL247" s="97"/>
      <c r="BM247" s="97"/>
      <c r="BN247" s="97"/>
      <c r="BO247" s="97"/>
      <c r="BP247" s="97"/>
      <c r="BQ247" s="97"/>
      <c r="BR247" s="97"/>
      <c r="BS247" s="97"/>
      <c r="BT247" s="97"/>
      <c r="BU247" s="97"/>
      <c r="BV247" s="97"/>
      <c r="BW247" s="97"/>
      <c r="BX247" s="97"/>
      <c r="BY247" s="97"/>
      <c r="BZ247" s="97"/>
      <c r="CA247" s="97"/>
      <c r="CB247" s="97"/>
      <c r="CC247" s="97"/>
      <c r="CD247" s="97"/>
      <c r="CE247" s="97"/>
      <c r="CF247" s="97"/>
      <c r="CG247" s="97"/>
      <c r="CH247" s="97"/>
    </row>
    <row r="248" spans="1:86">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99"/>
      <c r="Z248" s="100"/>
      <c r="AA248" s="100"/>
      <c r="AB248" s="100"/>
      <c r="AC248" s="100"/>
      <c r="AD248" s="100"/>
      <c r="AE248" s="100"/>
      <c r="AF248" s="100"/>
      <c r="AG248" s="100"/>
      <c r="AH248" s="100"/>
      <c r="AI248" s="100"/>
      <c r="AJ248" s="100"/>
      <c r="AK248" s="100"/>
      <c r="AL248" s="100"/>
      <c r="AM248" s="97"/>
      <c r="AN248" s="97"/>
      <c r="AO248" s="97"/>
      <c r="AP248" s="97"/>
      <c r="AQ248" s="97"/>
      <c r="AR248" s="97"/>
      <c r="AS248" s="97"/>
      <c r="AT248" s="97"/>
      <c r="AU248" s="97"/>
      <c r="AV248" s="97"/>
      <c r="AW248" s="97"/>
      <c r="AX248" s="97"/>
      <c r="AY248" s="97"/>
      <c r="AZ248" s="97"/>
      <c r="BA248" s="97"/>
      <c r="BB248" s="97"/>
      <c r="BC248" s="97"/>
      <c r="BD248" s="97"/>
      <c r="BE248" s="97"/>
      <c r="BF248" s="97"/>
      <c r="BG248" s="97"/>
      <c r="BH248" s="97"/>
      <c r="BI248" s="97"/>
      <c r="BJ248" s="97"/>
      <c r="BK248" s="97"/>
      <c r="BL248" s="97"/>
      <c r="BM248" s="97"/>
      <c r="BN248" s="97"/>
      <c r="BO248" s="97"/>
      <c r="BP248" s="97"/>
      <c r="BQ248" s="97"/>
      <c r="BR248" s="97"/>
      <c r="BS248" s="97"/>
      <c r="BT248" s="97"/>
      <c r="BU248" s="97"/>
      <c r="BV248" s="97"/>
      <c r="BW248" s="97"/>
      <c r="BX248" s="97"/>
      <c r="BY248" s="97"/>
      <c r="BZ248" s="97"/>
      <c r="CA248" s="97"/>
      <c r="CB248" s="97"/>
      <c r="CC248" s="97"/>
      <c r="CD248" s="97"/>
      <c r="CE248" s="97"/>
      <c r="CF248" s="97"/>
      <c r="CG248" s="97"/>
      <c r="CH248" s="97"/>
    </row>
    <row r="249" spans="1:86">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99"/>
      <c r="Z249" s="100"/>
      <c r="AA249" s="100"/>
      <c r="AB249" s="100"/>
      <c r="AC249" s="100"/>
      <c r="AD249" s="100"/>
      <c r="AE249" s="100"/>
      <c r="AF249" s="100"/>
      <c r="AG249" s="100"/>
      <c r="AH249" s="100"/>
      <c r="AI249" s="100"/>
      <c r="AJ249" s="100"/>
      <c r="AK249" s="100"/>
      <c r="AL249" s="100"/>
      <c r="AM249" s="97"/>
      <c r="AN249" s="97"/>
      <c r="AO249" s="97"/>
      <c r="AP249" s="97"/>
      <c r="AQ249" s="97"/>
      <c r="AR249" s="97"/>
      <c r="AS249" s="97"/>
      <c r="AT249" s="97"/>
      <c r="AU249" s="97"/>
      <c r="AV249" s="97"/>
      <c r="AW249" s="97"/>
      <c r="AX249" s="97"/>
      <c r="AY249" s="97"/>
      <c r="AZ249" s="97"/>
      <c r="BA249" s="97"/>
      <c r="BB249" s="97"/>
      <c r="BC249" s="97"/>
      <c r="BD249" s="97"/>
      <c r="BE249" s="97"/>
      <c r="BF249" s="97"/>
      <c r="BG249" s="97"/>
      <c r="BH249" s="97"/>
      <c r="BI249" s="97"/>
      <c r="BJ249" s="97"/>
      <c r="BK249" s="97"/>
      <c r="BL249" s="97"/>
      <c r="BM249" s="97"/>
      <c r="BN249" s="97"/>
      <c r="BO249" s="97"/>
      <c r="BP249" s="97"/>
      <c r="BQ249" s="97"/>
      <c r="BR249" s="97"/>
      <c r="BS249" s="97"/>
      <c r="BT249" s="97"/>
      <c r="BU249" s="97"/>
      <c r="BV249" s="97"/>
      <c r="BW249" s="97"/>
      <c r="BX249" s="97"/>
      <c r="BY249" s="97"/>
      <c r="BZ249" s="97"/>
      <c r="CA249" s="97"/>
      <c r="CB249" s="97"/>
      <c r="CC249" s="97"/>
      <c r="CD249" s="97"/>
      <c r="CE249" s="97"/>
      <c r="CF249" s="97"/>
      <c r="CG249" s="97"/>
      <c r="CH249" s="97"/>
    </row>
    <row r="250" spans="1:86">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99"/>
      <c r="Z250" s="100"/>
      <c r="AA250" s="100"/>
      <c r="AB250" s="100"/>
      <c r="AC250" s="100"/>
      <c r="AD250" s="100"/>
      <c r="AE250" s="100"/>
      <c r="AF250" s="100"/>
      <c r="AG250" s="100"/>
      <c r="AH250" s="100"/>
      <c r="AI250" s="100"/>
      <c r="AJ250" s="100"/>
      <c r="AK250" s="100"/>
      <c r="AL250" s="100"/>
      <c r="AM250" s="97"/>
      <c r="AN250" s="97"/>
      <c r="AO250" s="97"/>
      <c r="AP250" s="97"/>
      <c r="AQ250" s="97"/>
      <c r="AR250" s="97"/>
      <c r="AS250" s="97"/>
      <c r="AT250" s="97"/>
      <c r="AU250" s="97"/>
      <c r="AV250" s="97"/>
      <c r="AW250" s="97"/>
      <c r="AX250" s="97"/>
      <c r="AY250" s="97"/>
      <c r="AZ250" s="97"/>
      <c r="BA250" s="97"/>
      <c r="BB250" s="97"/>
      <c r="BC250" s="97"/>
      <c r="BD250" s="97"/>
      <c r="BE250" s="97"/>
      <c r="BF250" s="97"/>
      <c r="BG250" s="97"/>
      <c r="BH250" s="97"/>
      <c r="BI250" s="97"/>
      <c r="BJ250" s="97"/>
      <c r="BK250" s="97"/>
      <c r="BL250" s="97"/>
      <c r="BM250" s="97"/>
      <c r="BN250" s="97"/>
      <c r="BO250" s="97"/>
      <c r="BP250" s="97"/>
      <c r="BQ250" s="97"/>
      <c r="BR250" s="97"/>
      <c r="BS250" s="97"/>
      <c r="BT250" s="97"/>
      <c r="BU250" s="97"/>
      <c r="BV250" s="97"/>
      <c r="BW250" s="97"/>
      <c r="BX250" s="97"/>
      <c r="BY250" s="97"/>
      <c r="BZ250" s="97"/>
      <c r="CA250" s="97"/>
      <c r="CB250" s="97"/>
      <c r="CC250" s="97"/>
      <c r="CD250" s="97"/>
      <c r="CE250" s="97"/>
      <c r="CF250" s="97"/>
      <c r="CG250" s="97"/>
      <c r="CH250" s="97"/>
    </row>
    <row r="251" spans="1:86">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99"/>
      <c r="Z251" s="100"/>
      <c r="AA251" s="100"/>
      <c r="AB251" s="100"/>
      <c r="AC251" s="100"/>
      <c r="AD251" s="100"/>
      <c r="AE251" s="100"/>
      <c r="AF251" s="100"/>
      <c r="AG251" s="100"/>
      <c r="AH251" s="100"/>
      <c r="AI251" s="100"/>
      <c r="AJ251" s="100"/>
      <c r="AK251" s="100"/>
      <c r="AL251" s="100"/>
      <c r="AM251" s="97"/>
      <c r="AN251" s="97"/>
      <c r="AO251" s="97"/>
      <c r="AP251" s="97"/>
      <c r="AQ251" s="97"/>
      <c r="AR251" s="97"/>
      <c r="AS251" s="97"/>
      <c r="AT251" s="97"/>
      <c r="AU251" s="97"/>
      <c r="AV251" s="97"/>
      <c r="AW251" s="97"/>
      <c r="AX251" s="97"/>
      <c r="AY251" s="97"/>
      <c r="AZ251" s="97"/>
      <c r="BA251" s="97"/>
      <c r="BB251" s="97"/>
      <c r="BC251" s="97"/>
      <c r="BD251" s="97"/>
      <c r="BE251" s="97"/>
      <c r="BF251" s="97"/>
      <c r="BG251" s="97"/>
      <c r="BH251" s="97"/>
      <c r="BI251" s="97"/>
      <c r="BJ251" s="97"/>
      <c r="BK251" s="97"/>
      <c r="BL251" s="97"/>
      <c r="BM251" s="97"/>
      <c r="BN251" s="97"/>
      <c r="BO251" s="97"/>
      <c r="BP251" s="97"/>
      <c r="BQ251" s="97"/>
      <c r="BR251" s="97"/>
      <c r="BS251" s="97"/>
      <c r="BT251" s="97"/>
      <c r="BU251" s="97"/>
      <c r="BV251" s="97"/>
      <c r="BW251" s="97"/>
      <c r="BX251" s="97"/>
      <c r="BY251" s="97"/>
      <c r="BZ251" s="97"/>
      <c r="CA251" s="97"/>
      <c r="CB251" s="97"/>
      <c r="CC251" s="97"/>
      <c r="CD251" s="97"/>
      <c r="CE251" s="97"/>
      <c r="CF251" s="97"/>
      <c r="CG251" s="97"/>
      <c r="CH251" s="97"/>
    </row>
    <row r="252" spans="1:86">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99"/>
      <c r="Z252" s="100"/>
      <c r="AA252" s="100"/>
      <c r="AB252" s="100"/>
      <c r="AC252" s="100"/>
      <c r="AD252" s="100"/>
      <c r="AE252" s="100"/>
      <c r="AF252" s="100"/>
      <c r="AG252" s="100"/>
      <c r="AH252" s="100"/>
      <c r="AI252" s="100"/>
      <c r="AJ252" s="100"/>
      <c r="AK252" s="100"/>
      <c r="AL252" s="100"/>
      <c r="AM252" s="97"/>
      <c r="AN252" s="97"/>
      <c r="AO252" s="97"/>
      <c r="AP252" s="97"/>
      <c r="AQ252" s="97"/>
      <c r="AR252" s="97"/>
      <c r="AS252" s="97"/>
      <c r="AT252" s="97"/>
      <c r="AU252" s="97"/>
      <c r="AV252" s="97"/>
      <c r="AW252" s="97"/>
      <c r="AX252" s="97"/>
      <c r="AY252" s="97"/>
      <c r="AZ252" s="97"/>
      <c r="BA252" s="97"/>
      <c r="BB252" s="97"/>
      <c r="BC252" s="97"/>
      <c r="BD252" s="97"/>
      <c r="BE252" s="97"/>
      <c r="BF252" s="97"/>
      <c r="BG252" s="97"/>
      <c r="BH252" s="97"/>
      <c r="BI252" s="97"/>
      <c r="BJ252" s="97"/>
      <c r="BK252" s="97"/>
      <c r="BL252" s="97"/>
      <c r="BM252" s="97"/>
      <c r="BN252" s="97"/>
      <c r="BO252" s="97"/>
      <c r="BP252" s="97"/>
      <c r="BQ252" s="97"/>
      <c r="BR252" s="97"/>
      <c r="BS252" s="97"/>
      <c r="BT252" s="97"/>
      <c r="BU252" s="97"/>
      <c r="BV252" s="97"/>
      <c r="BW252" s="97"/>
      <c r="BX252" s="97"/>
      <c r="BY252" s="97"/>
      <c r="BZ252" s="97"/>
      <c r="CA252" s="97"/>
      <c r="CB252" s="97"/>
      <c r="CC252" s="97"/>
      <c r="CD252" s="97"/>
      <c r="CE252" s="97"/>
      <c r="CF252" s="97"/>
      <c r="CG252" s="97"/>
      <c r="CH252" s="97"/>
    </row>
    <row r="253" spans="1:86">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99"/>
      <c r="Z253" s="100"/>
      <c r="AA253" s="100"/>
      <c r="AB253" s="100"/>
      <c r="AC253" s="100"/>
      <c r="AD253" s="100"/>
      <c r="AE253" s="100"/>
      <c r="AF253" s="100"/>
      <c r="AG253" s="100"/>
      <c r="AH253" s="100"/>
      <c r="AI253" s="100"/>
      <c r="AJ253" s="100"/>
      <c r="AK253" s="100"/>
      <c r="AL253" s="100"/>
      <c r="AM253" s="97"/>
      <c r="AN253" s="97"/>
      <c r="AO253" s="97"/>
      <c r="AP253" s="97"/>
      <c r="AQ253" s="97"/>
      <c r="AR253" s="97"/>
      <c r="AS253" s="97"/>
      <c r="AT253" s="97"/>
      <c r="AU253" s="97"/>
      <c r="AV253" s="97"/>
      <c r="AW253" s="97"/>
      <c r="AX253" s="97"/>
      <c r="AY253" s="97"/>
      <c r="AZ253" s="97"/>
      <c r="BA253" s="97"/>
      <c r="BB253" s="97"/>
      <c r="BC253" s="97"/>
      <c r="BD253" s="97"/>
      <c r="BE253" s="97"/>
      <c r="BF253" s="97"/>
      <c r="BG253" s="97"/>
      <c r="BH253" s="97"/>
      <c r="BI253" s="97"/>
      <c r="BJ253" s="97"/>
      <c r="BK253" s="97"/>
      <c r="BL253" s="97"/>
      <c r="BM253" s="97"/>
      <c r="BN253" s="97"/>
      <c r="BO253" s="97"/>
      <c r="BP253" s="97"/>
      <c r="BQ253" s="97"/>
      <c r="BR253" s="97"/>
      <c r="BS253" s="97"/>
      <c r="BT253" s="97"/>
      <c r="BU253" s="97"/>
      <c r="BV253" s="97"/>
      <c r="BW253" s="97"/>
      <c r="BX253" s="97"/>
      <c r="BY253" s="97"/>
      <c r="BZ253" s="97"/>
      <c r="CA253" s="97"/>
      <c r="CB253" s="97"/>
      <c r="CC253" s="97"/>
      <c r="CD253" s="97"/>
      <c r="CE253" s="97"/>
      <c r="CF253" s="97"/>
      <c r="CG253" s="97"/>
      <c r="CH253" s="97"/>
    </row>
    <row r="254" spans="1:86">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99"/>
      <c r="Z254" s="100"/>
      <c r="AA254" s="100"/>
      <c r="AB254" s="100"/>
      <c r="AC254" s="100"/>
      <c r="AD254" s="100"/>
      <c r="AE254" s="100"/>
      <c r="AF254" s="100"/>
      <c r="AG254" s="100"/>
      <c r="AH254" s="100"/>
      <c r="AI254" s="100"/>
      <c r="AJ254" s="100"/>
      <c r="AK254" s="100"/>
      <c r="AL254" s="100"/>
      <c r="AM254" s="97"/>
      <c r="AN254" s="97"/>
      <c r="AO254" s="97"/>
      <c r="AP254" s="97"/>
      <c r="AQ254" s="97"/>
      <c r="AR254" s="97"/>
      <c r="AS254" s="97"/>
      <c r="AT254" s="97"/>
      <c r="AU254" s="97"/>
      <c r="AV254" s="97"/>
      <c r="AW254" s="97"/>
      <c r="AX254" s="97"/>
      <c r="AY254" s="97"/>
      <c r="AZ254" s="97"/>
      <c r="BA254" s="97"/>
      <c r="BB254" s="97"/>
      <c r="BC254" s="97"/>
      <c r="BD254" s="97"/>
      <c r="BE254" s="97"/>
      <c r="BF254" s="97"/>
      <c r="BG254" s="97"/>
      <c r="BH254" s="97"/>
      <c r="BI254" s="97"/>
      <c r="BJ254" s="97"/>
      <c r="BK254" s="97"/>
      <c r="BL254" s="97"/>
      <c r="BM254" s="97"/>
      <c r="BN254" s="97"/>
      <c r="BO254" s="97"/>
      <c r="BP254" s="97"/>
      <c r="BQ254" s="97"/>
      <c r="BR254" s="97"/>
      <c r="BS254" s="97"/>
      <c r="BT254" s="97"/>
      <c r="BU254" s="97"/>
      <c r="BV254" s="97"/>
      <c r="BW254" s="97"/>
      <c r="BX254" s="97"/>
      <c r="BY254" s="97"/>
      <c r="BZ254" s="97"/>
      <c r="CA254" s="97"/>
      <c r="CB254" s="97"/>
      <c r="CC254" s="97"/>
      <c r="CD254" s="97"/>
      <c r="CE254" s="97"/>
      <c r="CF254" s="97"/>
      <c r="CG254" s="97"/>
      <c r="CH254" s="97"/>
    </row>
    <row r="255" spans="1:86">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99"/>
      <c r="Z255" s="100"/>
      <c r="AA255" s="100"/>
      <c r="AB255" s="100"/>
      <c r="AC255" s="100"/>
      <c r="AD255" s="100"/>
      <c r="AE255" s="100"/>
      <c r="AF255" s="100"/>
      <c r="AG255" s="100"/>
      <c r="AH255" s="100"/>
      <c r="AI255" s="100"/>
      <c r="AJ255" s="100"/>
      <c r="AK255" s="100"/>
      <c r="AL255" s="100"/>
      <c r="AM255" s="97"/>
      <c r="AN255" s="97"/>
      <c r="AO255" s="97"/>
      <c r="AP255" s="97"/>
      <c r="AQ255" s="97"/>
      <c r="AR255" s="97"/>
      <c r="AS255" s="97"/>
      <c r="AT255" s="97"/>
      <c r="AU255" s="97"/>
      <c r="AV255" s="97"/>
      <c r="AW255" s="97"/>
      <c r="AX255" s="97"/>
      <c r="AY255" s="97"/>
      <c r="AZ255" s="97"/>
      <c r="BA255" s="97"/>
      <c r="BB255" s="97"/>
      <c r="BC255" s="97"/>
      <c r="BD255" s="97"/>
      <c r="BE255" s="97"/>
      <c r="BF255" s="97"/>
      <c r="BG255" s="97"/>
      <c r="BH255" s="97"/>
      <c r="BI255" s="97"/>
      <c r="BJ255" s="97"/>
      <c r="BK255" s="97"/>
      <c r="BL255" s="97"/>
      <c r="BM255" s="97"/>
      <c r="BN255" s="97"/>
      <c r="BO255" s="97"/>
      <c r="BP255" s="97"/>
      <c r="BQ255" s="97"/>
      <c r="BR255" s="97"/>
      <c r="BS255" s="97"/>
      <c r="BT255" s="97"/>
      <c r="BU255" s="97"/>
      <c r="BV255" s="97"/>
      <c r="BW255" s="97"/>
      <c r="BX255" s="97"/>
      <c r="BY255" s="97"/>
      <c r="BZ255" s="97"/>
      <c r="CA255" s="97"/>
      <c r="CB255" s="97"/>
      <c r="CC255" s="97"/>
      <c r="CD255" s="97"/>
      <c r="CE255" s="97"/>
      <c r="CF255" s="97"/>
      <c r="CG255" s="97"/>
      <c r="CH255" s="97"/>
    </row>
    <row r="256" spans="1:8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99"/>
      <c r="Z256" s="100"/>
      <c r="AA256" s="100"/>
      <c r="AB256" s="100"/>
      <c r="AC256" s="100"/>
      <c r="AD256" s="100"/>
      <c r="AE256" s="100"/>
      <c r="AF256" s="100"/>
      <c r="AG256" s="100"/>
      <c r="AH256" s="100"/>
      <c r="AI256" s="100"/>
      <c r="AJ256" s="100"/>
      <c r="AK256" s="100"/>
      <c r="AL256" s="100"/>
      <c r="AM256" s="97"/>
      <c r="AN256" s="97"/>
      <c r="AO256" s="97"/>
      <c r="AP256" s="97"/>
      <c r="AQ256" s="97"/>
      <c r="AR256" s="97"/>
      <c r="AS256" s="97"/>
      <c r="AT256" s="97"/>
      <c r="AU256" s="97"/>
      <c r="AV256" s="97"/>
      <c r="AW256" s="97"/>
      <c r="AX256" s="97"/>
      <c r="AY256" s="97"/>
      <c r="AZ256" s="97"/>
      <c r="BA256" s="97"/>
      <c r="BB256" s="97"/>
      <c r="BC256" s="97"/>
      <c r="BD256" s="97"/>
      <c r="BE256" s="97"/>
      <c r="BF256" s="97"/>
      <c r="BG256" s="97"/>
      <c r="BH256" s="97"/>
      <c r="BI256" s="97"/>
      <c r="BJ256" s="97"/>
      <c r="BK256" s="97"/>
      <c r="BL256" s="97"/>
      <c r="BM256" s="97"/>
      <c r="BN256" s="97"/>
      <c r="BO256" s="97"/>
      <c r="BP256" s="97"/>
      <c r="BQ256" s="97"/>
      <c r="BR256" s="97"/>
      <c r="BS256" s="97"/>
      <c r="BT256" s="97"/>
      <c r="BU256" s="97"/>
      <c r="BV256" s="97"/>
      <c r="BW256" s="97"/>
      <c r="BX256" s="97"/>
      <c r="BY256" s="97"/>
      <c r="BZ256" s="97"/>
      <c r="CA256" s="97"/>
      <c r="CB256" s="97"/>
      <c r="CC256" s="97"/>
      <c r="CD256" s="97"/>
      <c r="CE256" s="97"/>
      <c r="CF256" s="97"/>
      <c r="CG256" s="97"/>
      <c r="CH256" s="97"/>
    </row>
    <row r="257" spans="1:86">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99"/>
      <c r="Z257" s="100"/>
      <c r="AA257" s="100"/>
      <c r="AB257" s="100"/>
      <c r="AC257" s="100"/>
      <c r="AD257" s="100"/>
      <c r="AE257" s="100"/>
      <c r="AF257" s="100"/>
      <c r="AG257" s="100"/>
      <c r="AH257" s="100"/>
      <c r="AI257" s="100"/>
      <c r="AJ257" s="100"/>
      <c r="AK257" s="100"/>
      <c r="AL257" s="100"/>
      <c r="AM257" s="97"/>
      <c r="AN257" s="97"/>
      <c r="AO257" s="97"/>
      <c r="AP257" s="97"/>
      <c r="AQ257" s="97"/>
      <c r="AR257" s="97"/>
      <c r="AS257" s="97"/>
      <c r="AT257" s="97"/>
      <c r="AU257" s="97"/>
      <c r="AV257" s="97"/>
      <c r="AW257" s="97"/>
      <c r="AX257" s="97"/>
      <c r="AY257" s="97"/>
      <c r="AZ257" s="97"/>
      <c r="BA257" s="97"/>
      <c r="BB257" s="97"/>
      <c r="BC257" s="97"/>
      <c r="BD257" s="97"/>
      <c r="BE257" s="97"/>
      <c r="BF257" s="97"/>
      <c r="BG257" s="97"/>
      <c r="BH257" s="97"/>
      <c r="BI257" s="97"/>
      <c r="BJ257" s="97"/>
      <c r="BK257" s="97"/>
      <c r="BL257" s="97"/>
      <c r="BM257" s="97"/>
      <c r="BN257" s="97"/>
      <c r="BO257" s="97"/>
      <c r="BP257" s="97"/>
      <c r="BQ257" s="97"/>
      <c r="BR257" s="97"/>
      <c r="BS257" s="97"/>
      <c r="BT257" s="97"/>
      <c r="BU257" s="97"/>
      <c r="BV257" s="97"/>
      <c r="BW257" s="97"/>
      <c r="BX257" s="97"/>
      <c r="BY257" s="97"/>
      <c r="BZ257" s="97"/>
      <c r="CA257" s="97"/>
      <c r="CB257" s="97"/>
      <c r="CC257" s="97"/>
      <c r="CD257" s="97"/>
      <c r="CE257" s="97"/>
      <c r="CF257" s="97"/>
      <c r="CG257" s="97"/>
      <c r="CH257" s="97"/>
    </row>
    <row r="258" spans="1:86">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99"/>
      <c r="Z258" s="100"/>
      <c r="AA258" s="100"/>
      <c r="AB258" s="100"/>
      <c r="AC258" s="100"/>
      <c r="AD258" s="100"/>
      <c r="AE258" s="100"/>
      <c r="AF258" s="100"/>
      <c r="AG258" s="100"/>
      <c r="AH258" s="100"/>
      <c r="AI258" s="100"/>
      <c r="AJ258" s="100"/>
      <c r="AK258" s="100"/>
      <c r="AL258" s="100"/>
      <c r="AM258" s="97"/>
      <c r="AN258" s="97"/>
      <c r="AO258" s="97"/>
      <c r="AP258" s="97"/>
      <c r="AQ258" s="97"/>
      <c r="AR258" s="97"/>
      <c r="AS258" s="97"/>
      <c r="AT258" s="97"/>
      <c r="AU258" s="97"/>
      <c r="AV258" s="97"/>
      <c r="AW258" s="97"/>
      <c r="AX258" s="97"/>
      <c r="AY258" s="97"/>
      <c r="AZ258" s="97"/>
      <c r="BA258" s="97"/>
      <c r="BB258" s="97"/>
      <c r="BC258" s="97"/>
      <c r="BD258" s="97"/>
      <c r="BE258" s="97"/>
      <c r="BF258" s="97"/>
      <c r="BG258" s="97"/>
      <c r="BH258" s="97"/>
      <c r="BI258" s="97"/>
      <c r="BJ258" s="97"/>
      <c r="BK258" s="97"/>
      <c r="BL258" s="97"/>
      <c r="BM258" s="97"/>
      <c r="BN258" s="97"/>
      <c r="BO258" s="97"/>
      <c r="BP258" s="97"/>
      <c r="BQ258" s="97"/>
      <c r="BR258" s="97"/>
      <c r="BS258" s="97"/>
      <c r="BT258" s="97"/>
      <c r="BU258" s="97"/>
      <c r="BV258" s="97"/>
      <c r="BW258" s="97"/>
      <c r="BX258" s="97"/>
      <c r="BY258" s="97"/>
      <c r="BZ258" s="97"/>
      <c r="CA258" s="97"/>
      <c r="CB258" s="97"/>
      <c r="CC258" s="97"/>
      <c r="CD258" s="97"/>
      <c r="CE258" s="97"/>
      <c r="CF258" s="97"/>
      <c r="CG258" s="97"/>
      <c r="CH258" s="97"/>
    </row>
    <row r="259" spans="1:86">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99"/>
      <c r="Z259" s="100"/>
      <c r="AA259" s="100"/>
      <c r="AB259" s="100"/>
      <c r="AC259" s="100"/>
      <c r="AD259" s="100"/>
      <c r="AE259" s="100"/>
      <c r="AF259" s="100"/>
      <c r="AG259" s="100"/>
      <c r="AH259" s="100"/>
      <c r="AI259" s="100"/>
      <c r="AJ259" s="100"/>
      <c r="AK259" s="100"/>
      <c r="AL259" s="100"/>
      <c r="AM259" s="97"/>
      <c r="AN259" s="97"/>
      <c r="AO259" s="97"/>
      <c r="AP259" s="97"/>
      <c r="AQ259" s="97"/>
      <c r="AR259" s="97"/>
      <c r="AS259" s="97"/>
      <c r="AT259" s="97"/>
      <c r="AU259" s="97"/>
      <c r="AV259" s="97"/>
      <c r="AW259" s="97"/>
      <c r="AX259" s="97"/>
      <c r="AY259" s="97"/>
      <c r="AZ259" s="97"/>
      <c r="BA259" s="97"/>
      <c r="BB259" s="97"/>
      <c r="BC259" s="97"/>
      <c r="BD259" s="97"/>
      <c r="BE259" s="97"/>
      <c r="BF259" s="97"/>
      <c r="BG259" s="97"/>
      <c r="BH259" s="97"/>
      <c r="BI259" s="97"/>
      <c r="BJ259" s="97"/>
      <c r="BK259" s="97"/>
      <c r="BL259" s="97"/>
      <c r="BM259" s="97"/>
      <c r="BN259" s="97"/>
      <c r="BO259" s="97"/>
      <c r="BP259" s="97"/>
      <c r="BQ259" s="97"/>
      <c r="BR259" s="97"/>
      <c r="BS259" s="97"/>
      <c r="BT259" s="97"/>
      <c r="BU259" s="97"/>
      <c r="BV259" s="97"/>
      <c r="BW259" s="97"/>
      <c r="BX259" s="97"/>
      <c r="BY259" s="97"/>
      <c r="BZ259" s="97"/>
      <c r="CA259" s="97"/>
      <c r="CB259" s="97"/>
      <c r="CC259" s="97"/>
      <c r="CD259" s="97"/>
      <c r="CE259" s="97"/>
      <c r="CF259" s="97"/>
      <c r="CG259" s="97"/>
      <c r="CH259" s="97"/>
    </row>
    <row r="260" spans="1:86">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99"/>
      <c r="Z260" s="100"/>
      <c r="AA260" s="100"/>
      <c r="AB260" s="100"/>
      <c r="AC260" s="100"/>
      <c r="AD260" s="100"/>
      <c r="AE260" s="100"/>
      <c r="AF260" s="100"/>
      <c r="AG260" s="100"/>
      <c r="AH260" s="100"/>
      <c r="AI260" s="100"/>
      <c r="AJ260" s="100"/>
      <c r="AK260" s="100"/>
      <c r="AL260" s="100"/>
      <c r="AM260" s="97"/>
      <c r="AN260" s="97"/>
      <c r="AO260" s="97"/>
      <c r="AP260" s="97"/>
      <c r="AQ260" s="97"/>
      <c r="AR260" s="97"/>
      <c r="AS260" s="97"/>
      <c r="AT260" s="97"/>
      <c r="AU260" s="97"/>
      <c r="AV260" s="97"/>
      <c r="AW260" s="97"/>
      <c r="AX260" s="97"/>
      <c r="AY260" s="97"/>
      <c r="AZ260" s="97"/>
      <c r="BA260" s="97"/>
      <c r="BB260" s="97"/>
      <c r="BC260" s="97"/>
      <c r="BD260" s="97"/>
      <c r="BE260" s="97"/>
      <c r="BF260" s="97"/>
      <c r="BG260" s="97"/>
      <c r="BH260" s="97"/>
      <c r="BI260" s="97"/>
      <c r="BJ260" s="97"/>
      <c r="BK260" s="97"/>
      <c r="BL260" s="97"/>
      <c r="BM260" s="97"/>
      <c r="BN260" s="97"/>
      <c r="BO260" s="97"/>
      <c r="BP260" s="97"/>
      <c r="BQ260" s="97"/>
      <c r="BR260" s="97"/>
      <c r="BS260" s="97"/>
      <c r="BT260" s="97"/>
      <c r="BU260" s="97"/>
      <c r="BV260" s="97"/>
      <c r="BW260" s="97"/>
      <c r="BX260" s="97"/>
      <c r="BY260" s="97"/>
      <c r="BZ260" s="97"/>
      <c r="CA260" s="97"/>
      <c r="CB260" s="97"/>
      <c r="CC260" s="97"/>
      <c r="CD260" s="97"/>
      <c r="CE260" s="97"/>
      <c r="CF260" s="97"/>
      <c r="CG260" s="97"/>
      <c r="CH260" s="97"/>
    </row>
    <row r="261" spans="1:86">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99"/>
      <c r="Z261" s="100"/>
      <c r="AA261" s="100"/>
      <c r="AB261" s="100"/>
      <c r="AC261" s="100"/>
      <c r="AD261" s="100"/>
      <c r="AE261" s="100"/>
      <c r="AF261" s="100"/>
      <c r="AG261" s="100"/>
      <c r="AH261" s="100"/>
      <c r="AI261" s="100"/>
      <c r="AJ261" s="100"/>
      <c r="AK261" s="100"/>
      <c r="AL261" s="100"/>
      <c r="AM261" s="97"/>
      <c r="AN261" s="97"/>
      <c r="AO261" s="97"/>
      <c r="AP261" s="97"/>
      <c r="AQ261" s="97"/>
      <c r="AR261" s="97"/>
      <c r="AS261" s="97"/>
      <c r="AT261" s="97"/>
      <c r="AU261" s="97"/>
      <c r="AV261" s="97"/>
      <c r="AW261" s="97"/>
      <c r="AX261" s="97"/>
      <c r="AY261" s="97"/>
      <c r="AZ261" s="97"/>
      <c r="BA261" s="97"/>
      <c r="BB261" s="97"/>
      <c r="BC261" s="97"/>
      <c r="BD261" s="97"/>
      <c r="BE261" s="97"/>
      <c r="BF261" s="97"/>
      <c r="BG261" s="97"/>
      <c r="BH261" s="97"/>
      <c r="BI261" s="97"/>
      <c r="BJ261" s="97"/>
      <c r="BK261" s="97"/>
      <c r="BL261" s="97"/>
      <c r="BM261" s="97"/>
      <c r="BN261" s="97"/>
      <c r="BO261" s="97"/>
      <c r="BP261" s="97"/>
      <c r="BQ261" s="97"/>
      <c r="BR261" s="97"/>
      <c r="BS261" s="97"/>
      <c r="BT261" s="97"/>
      <c r="BU261" s="97"/>
      <c r="BV261" s="97"/>
      <c r="BW261" s="97"/>
      <c r="BX261" s="97"/>
      <c r="BY261" s="97"/>
      <c r="BZ261" s="97"/>
      <c r="CA261" s="97"/>
      <c r="CB261" s="97"/>
      <c r="CC261" s="97"/>
      <c r="CD261" s="97"/>
      <c r="CE261" s="97"/>
      <c r="CF261" s="97"/>
      <c r="CG261" s="97"/>
      <c r="CH261" s="97"/>
    </row>
    <row r="262" spans="1:86">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99"/>
      <c r="Z262" s="100"/>
      <c r="AA262" s="100"/>
      <c r="AB262" s="100"/>
      <c r="AC262" s="100"/>
      <c r="AD262" s="100"/>
      <c r="AE262" s="100"/>
      <c r="AF262" s="100"/>
      <c r="AG262" s="100"/>
      <c r="AH262" s="100"/>
      <c r="AI262" s="100"/>
      <c r="AJ262" s="100"/>
      <c r="AK262" s="100"/>
      <c r="AL262" s="100"/>
      <c r="AM262" s="97"/>
      <c r="AN262" s="97"/>
      <c r="AO262" s="97"/>
      <c r="AP262" s="97"/>
      <c r="AQ262" s="97"/>
      <c r="AR262" s="97"/>
      <c r="AS262" s="97"/>
      <c r="AT262" s="97"/>
      <c r="AU262" s="97"/>
      <c r="AV262" s="97"/>
      <c r="AW262" s="97"/>
      <c r="AX262" s="97"/>
      <c r="AY262" s="97"/>
      <c r="AZ262" s="97"/>
      <c r="BA262" s="97"/>
      <c r="BB262" s="97"/>
      <c r="BC262" s="97"/>
      <c r="BD262" s="97"/>
      <c r="BE262" s="97"/>
      <c r="BF262" s="97"/>
      <c r="BG262" s="97"/>
      <c r="BH262" s="97"/>
      <c r="BI262" s="97"/>
      <c r="BJ262" s="97"/>
      <c r="BK262" s="97"/>
      <c r="BL262" s="97"/>
      <c r="BM262" s="97"/>
      <c r="BN262" s="97"/>
      <c r="BO262" s="97"/>
      <c r="BP262" s="97"/>
      <c r="BQ262" s="97"/>
      <c r="BR262" s="97"/>
      <c r="BS262" s="97"/>
      <c r="BT262" s="97"/>
      <c r="BU262" s="97"/>
      <c r="BV262" s="97"/>
      <c r="BW262" s="97"/>
      <c r="BX262" s="97"/>
      <c r="BY262" s="97"/>
      <c r="BZ262" s="97"/>
      <c r="CA262" s="97"/>
      <c r="CB262" s="97"/>
      <c r="CC262" s="97"/>
      <c r="CD262" s="97"/>
      <c r="CE262" s="97"/>
      <c r="CF262" s="97"/>
      <c r="CG262" s="97"/>
      <c r="CH262" s="97"/>
    </row>
    <row r="263" spans="1:86">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99"/>
      <c r="Z263" s="100"/>
      <c r="AA263" s="100"/>
      <c r="AB263" s="100"/>
      <c r="AC263" s="100"/>
      <c r="AD263" s="100"/>
      <c r="AE263" s="100"/>
      <c r="AF263" s="100"/>
      <c r="AG263" s="100"/>
      <c r="AH263" s="100"/>
      <c r="AI263" s="100"/>
      <c r="AJ263" s="100"/>
      <c r="AK263" s="100"/>
      <c r="AL263" s="100"/>
      <c r="AM263" s="97"/>
      <c r="AN263" s="97"/>
      <c r="AO263" s="97"/>
      <c r="AP263" s="97"/>
      <c r="AQ263" s="97"/>
      <c r="AR263" s="97"/>
      <c r="AS263" s="97"/>
      <c r="AT263" s="97"/>
      <c r="AU263" s="97"/>
      <c r="AV263" s="97"/>
      <c r="AW263" s="97"/>
      <c r="AX263" s="97"/>
      <c r="AY263" s="97"/>
      <c r="AZ263" s="97"/>
      <c r="BA263" s="97"/>
      <c r="BB263" s="97"/>
      <c r="BC263" s="97"/>
      <c r="BD263" s="97"/>
      <c r="BE263" s="97"/>
      <c r="BF263" s="97"/>
      <c r="BG263" s="97"/>
      <c r="BH263" s="97"/>
      <c r="BI263" s="97"/>
      <c r="BJ263" s="97"/>
      <c r="BK263" s="97"/>
      <c r="BL263" s="97"/>
      <c r="BM263" s="97"/>
      <c r="BN263" s="97"/>
      <c r="BO263" s="97"/>
      <c r="BP263" s="97"/>
      <c r="BQ263" s="97"/>
      <c r="BR263" s="97"/>
      <c r="BS263" s="97"/>
      <c r="BT263" s="97"/>
      <c r="BU263" s="97"/>
      <c r="BV263" s="97"/>
      <c r="BW263" s="97"/>
      <c r="BX263" s="97"/>
      <c r="BY263" s="97"/>
      <c r="BZ263" s="97"/>
      <c r="CA263" s="97"/>
      <c r="CB263" s="97"/>
      <c r="CC263" s="97"/>
      <c r="CD263" s="97"/>
      <c r="CE263" s="97"/>
      <c r="CF263" s="97"/>
      <c r="CG263" s="97"/>
      <c r="CH263" s="97"/>
    </row>
    <row r="264" spans="1:86">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99"/>
      <c r="Z264" s="100"/>
      <c r="AA264" s="100"/>
      <c r="AB264" s="100"/>
      <c r="AC264" s="100"/>
      <c r="AD264" s="100"/>
      <c r="AE264" s="100"/>
      <c r="AF264" s="100"/>
      <c r="AG264" s="100"/>
      <c r="AH264" s="100"/>
      <c r="AI264" s="100"/>
      <c r="AJ264" s="100"/>
      <c r="AK264" s="100"/>
      <c r="AL264" s="100"/>
      <c r="AM264" s="97"/>
      <c r="AN264" s="97"/>
      <c r="AO264" s="97"/>
      <c r="AP264" s="97"/>
      <c r="AQ264" s="97"/>
      <c r="AR264" s="97"/>
      <c r="AS264" s="97"/>
      <c r="AT264" s="97"/>
      <c r="AU264" s="97"/>
      <c r="AV264" s="97"/>
      <c r="AW264" s="97"/>
      <c r="AX264" s="97"/>
      <c r="AY264" s="97"/>
      <c r="AZ264" s="97"/>
      <c r="BA264" s="97"/>
      <c r="BB264" s="97"/>
      <c r="BC264" s="97"/>
      <c r="BD264" s="97"/>
      <c r="BE264" s="97"/>
      <c r="BF264" s="97"/>
      <c r="BG264" s="97"/>
      <c r="BH264" s="97"/>
      <c r="BI264" s="97"/>
      <c r="BJ264" s="97"/>
      <c r="BK264" s="97"/>
      <c r="BL264" s="97"/>
      <c r="BM264" s="97"/>
      <c r="BN264" s="97"/>
      <c r="BO264" s="97"/>
      <c r="BP264" s="97"/>
      <c r="BQ264" s="97"/>
      <c r="BR264" s="97"/>
      <c r="BS264" s="97"/>
      <c r="BT264" s="97"/>
      <c r="BU264" s="97"/>
      <c r="BV264" s="97"/>
      <c r="BW264" s="97"/>
      <c r="BX264" s="97"/>
      <c r="BY264" s="97"/>
      <c r="BZ264" s="97"/>
      <c r="CA264" s="97"/>
      <c r="CB264" s="97"/>
      <c r="CC264" s="97"/>
      <c r="CD264" s="97"/>
      <c r="CE264" s="97"/>
      <c r="CF264" s="97"/>
      <c r="CG264" s="97"/>
      <c r="CH264" s="97"/>
    </row>
    <row r="265" spans="1:86">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99"/>
      <c r="Z265" s="100"/>
      <c r="AA265" s="100"/>
      <c r="AB265" s="100"/>
      <c r="AC265" s="100"/>
      <c r="AD265" s="100"/>
      <c r="AE265" s="100"/>
      <c r="AF265" s="100"/>
      <c r="AG265" s="100"/>
      <c r="AH265" s="100"/>
      <c r="AI265" s="100"/>
      <c r="AJ265" s="100"/>
      <c r="AK265" s="100"/>
      <c r="AL265" s="100"/>
      <c r="AM265" s="97"/>
      <c r="AN265" s="97"/>
      <c r="AO265" s="97"/>
      <c r="AP265" s="97"/>
      <c r="AQ265" s="97"/>
      <c r="AR265" s="97"/>
      <c r="AS265" s="97"/>
      <c r="AT265" s="97"/>
      <c r="AU265" s="97"/>
      <c r="AV265" s="97"/>
      <c r="AW265" s="97"/>
      <c r="AX265" s="97"/>
      <c r="AY265" s="97"/>
      <c r="AZ265" s="97"/>
      <c r="BA265" s="97"/>
      <c r="BB265" s="97"/>
      <c r="BC265" s="97"/>
      <c r="BD265" s="97"/>
      <c r="BE265" s="97"/>
      <c r="BF265" s="97"/>
      <c r="BG265" s="97"/>
      <c r="BH265" s="97"/>
      <c r="BI265" s="97"/>
      <c r="BJ265" s="97"/>
      <c r="BK265" s="97"/>
      <c r="BL265" s="97"/>
      <c r="BM265" s="97"/>
      <c r="BN265" s="97"/>
      <c r="BO265" s="97"/>
      <c r="BP265" s="97"/>
      <c r="BQ265" s="97"/>
      <c r="BR265" s="97"/>
      <c r="BS265" s="97"/>
      <c r="BT265" s="97"/>
      <c r="BU265" s="97"/>
      <c r="BV265" s="97"/>
      <c r="BW265" s="97"/>
      <c r="BX265" s="97"/>
      <c r="BY265" s="97"/>
      <c r="BZ265" s="97"/>
      <c r="CA265" s="97"/>
      <c r="CB265" s="97"/>
      <c r="CC265" s="97"/>
      <c r="CD265" s="97"/>
      <c r="CE265" s="97"/>
      <c r="CF265" s="97"/>
      <c r="CG265" s="97"/>
      <c r="CH265" s="97"/>
    </row>
    <row r="266" spans="1:8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99"/>
      <c r="Z266" s="100"/>
      <c r="AA266" s="100"/>
      <c r="AB266" s="100"/>
      <c r="AC266" s="100"/>
      <c r="AD266" s="100"/>
      <c r="AE266" s="100"/>
      <c r="AF266" s="100"/>
      <c r="AG266" s="100"/>
      <c r="AH266" s="100"/>
      <c r="AI266" s="100"/>
      <c r="AJ266" s="100"/>
      <c r="AK266" s="100"/>
      <c r="AL266" s="100"/>
      <c r="AM266" s="97"/>
      <c r="AN266" s="97"/>
      <c r="AO266" s="97"/>
      <c r="AP266" s="97"/>
      <c r="AQ266" s="97"/>
      <c r="AR266" s="97"/>
      <c r="AS266" s="97"/>
      <c r="AT266" s="97"/>
      <c r="AU266" s="97"/>
      <c r="AV266" s="97"/>
      <c r="AW266" s="97"/>
      <c r="AX266" s="97"/>
      <c r="AY266" s="97"/>
      <c r="AZ266" s="97"/>
      <c r="BA266" s="97"/>
      <c r="BB266" s="97"/>
      <c r="BC266" s="97"/>
      <c r="BD266" s="97"/>
      <c r="BE266" s="97"/>
      <c r="BF266" s="97"/>
      <c r="BG266" s="97"/>
      <c r="BH266" s="97"/>
      <c r="BI266" s="97"/>
      <c r="BJ266" s="97"/>
      <c r="BK266" s="97"/>
      <c r="BL266" s="97"/>
      <c r="BM266" s="97"/>
      <c r="BN266" s="97"/>
      <c r="BO266" s="97"/>
      <c r="BP266" s="97"/>
      <c r="BQ266" s="97"/>
      <c r="BR266" s="97"/>
      <c r="BS266" s="97"/>
      <c r="BT266" s="97"/>
      <c r="BU266" s="97"/>
      <c r="BV266" s="97"/>
      <c r="BW266" s="97"/>
      <c r="BX266" s="97"/>
      <c r="BY266" s="97"/>
      <c r="BZ266" s="97"/>
      <c r="CA266" s="97"/>
      <c r="CB266" s="97"/>
      <c r="CC266" s="97"/>
      <c r="CD266" s="97"/>
      <c r="CE266" s="97"/>
      <c r="CF266" s="97"/>
      <c r="CG266" s="97"/>
      <c r="CH266" s="97"/>
    </row>
    <row r="267" spans="1:86">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99"/>
      <c r="Z267" s="100"/>
      <c r="AA267" s="100"/>
      <c r="AB267" s="100"/>
      <c r="AC267" s="100"/>
      <c r="AD267" s="100"/>
      <c r="AE267" s="100"/>
      <c r="AF267" s="100"/>
      <c r="AG267" s="100"/>
      <c r="AH267" s="100"/>
      <c r="AI267" s="100"/>
      <c r="AJ267" s="100"/>
      <c r="AK267" s="100"/>
      <c r="AL267" s="100"/>
      <c r="AM267" s="97"/>
      <c r="AN267" s="97"/>
      <c r="AO267" s="97"/>
      <c r="AP267" s="97"/>
      <c r="AQ267" s="97"/>
      <c r="AR267" s="97"/>
      <c r="AS267" s="97"/>
      <c r="AT267" s="97"/>
      <c r="AU267" s="97"/>
      <c r="AV267" s="97"/>
      <c r="AW267" s="97"/>
      <c r="AX267" s="97"/>
      <c r="AY267" s="97"/>
      <c r="AZ267" s="97"/>
      <c r="BA267" s="97"/>
      <c r="BB267" s="97"/>
      <c r="BC267" s="97"/>
      <c r="BD267" s="97"/>
      <c r="BE267" s="97"/>
      <c r="BF267" s="97"/>
      <c r="BG267" s="97"/>
      <c r="BH267" s="97"/>
      <c r="BI267" s="97"/>
      <c r="BJ267" s="97"/>
      <c r="BK267" s="97"/>
      <c r="BL267" s="97"/>
      <c r="BM267" s="97"/>
      <c r="BN267" s="97"/>
      <c r="BO267" s="97"/>
      <c r="BP267" s="97"/>
      <c r="BQ267" s="97"/>
      <c r="BR267" s="97"/>
      <c r="BS267" s="97"/>
      <c r="BT267" s="97"/>
      <c r="BU267" s="97"/>
      <c r="BV267" s="97"/>
      <c r="BW267" s="97"/>
      <c r="BX267" s="97"/>
      <c r="BY267" s="97"/>
      <c r="BZ267" s="97"/>
      <c r="CA267" s="97"/>
      <c r="CB267" s="97"/>
      <c r="CC267" s="97"/>
      <c r="CD267" s="97"/>
      <c r="CE267" s="97"/>
      <c r="CF267" s="97"/>
      <c r="CG267" s="97"/>
      <c r="CH267" s="97"/>
    </row>
    <row r="268" spans="1:86">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99"/>
      <c r="Z268" s="100"/>
      <c r="AA268" s="100"/>
      <c r="AB268" s="100"/>
      <c r="AC268" s="100"/>
      <c r="AD268" s="100"/>
      <c r="AE268" s="100"/>
      <c r="AF268" s="100"/>
      <c r="AG268" s="100"/>
      <c r="AH268" s="100"/>
      <c r="AI268" s="100"/>
      <c r="AJ268" s="100"/>
      <c r="AK268" s="100"/>
      <c r="AL268" s="100"/>
      <c r="AM268" s="97"/>
      <c r="AN268" s="97"/>
      <c r="AO268" s="97"/>
      <c r="AP268" s="97"/>
      <c r="AQ268" s="97"/>
      <c r="AR268" s="97"/>
      <c r="AS268" s="97"/>
      <c r="AT268" s="97"/>
      <c r="AU268" s="97"/>
      <c r="AV268" s="97"/>
      <c r="AW268" s="97"/>
      <c r="AX268" s="97"/>
      <c r="AY268" s="97"/>
      <c r="AZ268" s="97"/>
      <c r="BA268" s="97"/>
      <c r="BB268" s="97"/>
      <c r="BC268" s="97"/>
      <c r="BD268" s="97"/>
      <c r="BE268" s="97"/>
      <c r="BF268" s="97"/>
      <c r="BG268" s="97"/>
      <c r="BH268" s="97"/>
      <c r="BI268" s="97"/>
      <c r="BJ268" s="97"/>
      <c r="BK268" s="97"/>
      <c r="BL268" s="97"/>
      <c r="BM268" s="97"/>
      <c r="BN268" s="97"/>
      <c r="BO268" s="97"/>
      <c r="BP268" s="97"/>
      <c r="BQ268" s="97"/>
      <c r="BR268" s="97"/>
      <c r="BS268" s="97"/>
      <c r="BT268" s="97"/>
      <c r="BU268" s="97"/>
      <c r="BV268" s="97"/>
      <c r="BW268" s="97"/>
      <c r="BX268" s="97"/>
      <c r="BY268" s="97"/>
      <c r="BZ268" s="97"/>
      <c r="CA268" s="97"/>
      <c r="CB268" s="97"/>
      <c r="CC268" s="97"/>
      <c r="CD268" s="97"/>
      <c r="CE268" s="97"/>
      <c r="CF268" s="97"/>
      <c r="CG268" s="97"/>
      <c r="CH268" s="97"/>
    </row>
    <row r="269" spans="1:86">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99"/>
      <c r="Z269" s="100"/>
      <c r="AA269" s="100"/>
      <c r="AB269" s="100"/>
      <c r="AC269" s="100"/>
      <c r="AD269" s="100"/>
      <c r="AE269" s="100"/>
      <c r="AF269" s="100"/>
      <c r="AG269" s="100"/>
      <c r="AH269" s="100"/>
      <c r="AI269" s="100"/>
      <c r="AJ269" s="100"/>
      <c r="AK269" s="100"/>
      <c r="AL269" s="100"/>
      <c r="AM269" s="97"/>
      <c r="AN269" s="97"/>
      <c r="AO269" s="97"/>
      <c r="AP269" s="97"/>
      <c r="AQ269" s="97"/>
      <c r="AR269" s="97"/>
      <c r="AS269" s="97"/>
      <c r="AT269" s="97"/>
      <c r="AU269" s="97"/>
      <c r="AV269" s="97"/>
      <c r="AW269" s="97"/>
      <c r="AX269" s="97"/>
      <c r="AY269" s="97"/>
      <c r="AZ269" s="97"/>
      <c r="BA269" s="97"/>
      <c r="BB269" s="97"/>
      <c r="BC269" s="97"/>
      <c r="BD269" s="97"/>
      <c r="BE269" s="97"/>
      <c r="BF269" s="97"/>
      <c r="BG269" s="97"/>
      <c r="BH269" s="97"/>
      <c r="BI269" s="97"/>
      <c r="BJ269" s="97"/>
      <c r="BK269" s="97"/>
      <c r="BL269" s="97"/>
      <c r="BM269" s="97"/>
      <c r="BN269" s="97"/>
      <c r="BO269" s="97"/>
      <c r="BP269" s="97"/>
      <c r="BQ269" s="97"/>
      <c r="BR269" s="97"/>
      <c r="BS269" s="97"/>
      <c r="BT269" s="97"/>
      <c r="BU269" s="97"/>
      <c r="BV269" s="97"/>
      <c r="BW269" s="97"/>
      <c r="BX269" s="97"/>
      <c r="BY269" s="97"/>
      <c r="BZ269" s="97"/>
      <c r="CA269" s="97"/>
      <c r="CB269" s="97"/>
      <c r="CC269" s="97"/>
      <c r="CD269" s="97"/>
      <c r="CE269" s="97"/>
      <c r="CF269" s="97"/>
      <c r="CG269" s="97"/>
      <c r="CH269" s="97"/>
    </row>
    <row r="270" spans="1:86">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99"/>
      <c r="Z270" s="100"/>
      <c r="AA270" s="100"/>
      <c r="AB270" s="100"/>
      <c r="AC270" s="100"/>
      <c r="AD270" s="100"/>
      <c r="AE270" s="100"/>
      <c r="AF270" s="100"/>
      <c r="AG270" s="100"/>
      <c r="AH270" s="100"/>
      <c r="AI270" s="100"/>
      <c r="AJ270" s="100"/>
      <c r="AK270" s="100"/>
      <c r="AL270" s="100"/>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c r="BS270" s="97"/>
      <c r="BT270" s="97"/>
      <c r="BU270" s="97"/>
      <c r="BV270" s="97"/>
      <c r="BW270" s="97"/>
      <c r="BX270" s="97"/>
      <c r="BY270" s="97"/>
      <c r="BZ270" s="97"/>
      <c r="CA270" s="97"/>
      <c r="CB270" s="97"/>
      <c r="CC270" s="97"/>
      <c r="CD270" s="97"/>
      <c r="CE270" s="97"/>
      <c r="CF270" s="97"/>
      <c r="CG270" s="97"/>
      <c r="CH270" s="97"/>
    </row>
    <row r="271" spans="1:86">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99"/>
      <c r="Z271" s="100"/>
      <c r="AA271" s="100"/>
      <c r="AB271" s="100"/>
      <c r="AC271" s="100"/>
      <c r="AD271" s="100"/>
      <c r="AE271" s="100"/>
      <c r="AF271" s="100"/>
      <c r="AG271" s="100"/>
      <c r="AH271" s="100"/>
      <c r="AI271" s="100"/>
      <c r="AJ271" s="100"/>
      <c r="AK271" s="100"/>
      <c r="AL271" s="100"/>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c r="BS271" s="97"/>
      <c r="BT271" s="97"/>
      <c r="BU271" s="97"/>
      <c r="BV271" s="97"/>
      <c r="BW271" s="97"/>
      <c r="BX271" s="97"/>
      <c r="BY271" s="97"/>
      <c r="BZ271" s="97"/>
      <c r="CA271" s="97"/>
      <c r="CB271" s="97"/>
      <c r="CC271" s="97"/>
      <c r="CD271" s="97"/>
      <c r="CE271" s="97"/>
      <c r="CF271" s="97"/>
      <c r="CG271" s="97"/>
      <c r="CH271" s="97"/>
    </row>
    <row r="272" spans="1:86">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99"/>
      <c r="Z272" s="100"/>
      <c r="AA272" s="100"/>
      <c r="AB272" s="100"/>
      <c r="AC272" s="100"/>
      <c r="AD272" s="100"/>
      <c r="AE272" s="100"/>
      <c r="AF272" s="100"/>
      <c r="AG272" s="100"/>
      <c r="AH272" s="100"/>
      <c r="AI272" s="100"/>
      <c r="AJ272" s="100"/>
      <c r="AK272" s="100"/>
      <c r="AL272" s="100"/>
      <c r="AM272" s="97"/>
      <c r="AN272" s="97"/>
      <c r="AO272" s="97"/>
      <c r="AP272" s="97"/>
      <c r="AQ272" s="97"/>
      <c r="AR272" s="97"/>
      <c r="AS272" s="97"/>
      <c r="AT272" s="97"/>
      <c r="AU272" s="97"/>
      <c r="AV272" s="97"/>
      <c r="AW272" s="97"/>
      <c r="AX272" s="97"/>
      <c r="AY272" s="97"/>
      <c r="AZ272" s="97"/>
      <c r="BA272" s="97"/>
      <c r="BB272" s="97"/>
      <c r="BC272" s="97"/>
      <c r="BD272" s="97"/>
      <c r="BE272" s="97"/>
      <c r="BF272" s="97"/>
      <c r="BG272" s="97"/>
      <c r="BH272" s="97"/>
      <c r="BI272" s="97"/>
      <c r="BJ272" s="97"/>
      <c r="BK272" s="97"/>
      <c r="BL272" s="97"/>
      <c r="BM272" s="97"/>
      <c r="BN272" s="97"/>
      <c r="BO272" s="97"/>
      <c r="BP272" s="97"/>
      <c r="BQ272" s="97"/>
      <c r="BR272" s="97"/>
      <c r="BS272" s="97"/>
      <c r="BT272" s="97"/>
      <c r="BU272" s="97"/>
      <c r="BV272" s="97"/>
      <c r="BW272" s="97"/>
      <c r="BX272" s="97"/>
      <c r="BY272" s="97"/>
      <c r="BZ272" s="97"/>
      <c r="CA272" s="97"/>
      <c r="CB272" s="97"/>
      <c r="CC272" s="97"/>
      <c r="CD272" s="97"/>
      <c r="CE272" s="97"/>
      <c r="CF272" s="97"/>
      <c r="CG272" s="97"/>
      <c r="CH272" s="97"/>
    </row>
    <row r="273" spans="1:86">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99"/>
      <c r="Z273" s="100"/>
      <c r="AA273" s="100"/>
      <c r="AB273" s="100"/>
      <c r="AC273" s="100"/>
      <c r="AD273" s="100"/>
      <c r="AE273" s="100"/>
      <c r="AF273" s="100"/>
      <c r="AG273" s="100"/>
      <c r="AH273" s="100"/>
      <c r="AI273" s="100"/>
      <c r="AJ273" s="100"/>
      <c r="AK273" s="100"/>
      <c r="AL273" s="100"/>
      <c r="AM273" s="97"/>
      <c r="AN273" s="97"/>
      <c r="AO273" s="97"/>
      <c r="AP273" s="97"/>
      <c r="AQ273" s="97"/>
      <c r="AR273" s="97"/>
      <c r="AS273" s="97"/>
      <c r="AT273" s="97"/>
      <c r="AU273" s="97"/>
      <c r="AV273" s="97"/>
      <c r="AW273" s="97"/>
      <c r="AX273" s="97"/>
      <c r="AY273" s="97"/>
      <c r="AZ273" s="97"/>
      <c r="BA273" s="97"/>
      <c r="BB273" s="97"/>
      <c r="BC273" s="97"/>
      <c r="BD273" s="97"/>
      <c r="BE273" s="97"/>
      <c r="BF273" s="97"/>
      <c r="BG273" s="97"/>
      <c r="BH273" s="97"/>
      <c r="BI273" s="97"/>
      <c r="BJ273" s="97"/>
      <c r="BK273" s="97"/>
      <c r="BL273" s="97"/>
      <c r="BM273" s="97"/>
      <c r="BN273" s="97"/>
      <c r="BO273" s="97"/>
      <c r="BP273" s="97"/>
      <c r="BQ273" s="97"/>
      <c r="BR273" s="97"/>
      <c r="BS273" s="97"/>
      <c r="BT273" s="97"/>
      <c r="BU273" s="97"/>
      <c r="BV273" s="97"/>
      <c r="BW273" s="97"/>
      <c r="BX273" s="97"/>
      <c r="BY273" s="97"/>
      <c r="BZ273" s="97"/>
      <c r="CA273" s="97"/>
      <c r="CB273" s="97"/>
      <c r="CC273" s="97"/>
      <c r="CD273" s="97"/>
      <c r="CE273" s="97"/>
      <c r="CF273" s="97"/>
      <c r="CG273" s="97"/>
      <c r="CH273" s="97"/>
    </row>
    <row r="274" spans="1:86">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99"/>
      <c r="Z274" s="100"/>
      <c r="AA274" s="100"/>
      <c r="AB274" s="100"/>
      <c r="AC274" s="100"/>
      <c r="AD274" s="100"/>
      <c r="AE274" s="100"/>
      <c r="AF274" s="100"/>
      <c r="AG274" s="100"/>
      <c r="AH274" s="100"/>
      <c r="AI274" s="100"/>
      <c r="AJ274" s="100"/>
      <c r="AK274" s="100"/>
      <c r="AL274" s="100"/>
      <c r="AM274" s="97"/>
      <c r="AN274" s="97"/>
      <c r="AO274" s="97"/>
      <c r="AP274" s="97"/>
      <c r="AQ274" s="97"/>
      <c r="AR274" s="97"/>
      <c r="AS274" s="97"/>
      <c r="AT274" s="97"/>
      <c r="AU274" s="97"/>
      <c r="AV274" s="97"/>
      <c r="AW274" s="97"/>
      <c r="AX274" s="97"/>
      <c r="AY274" s="97"/>
      <c r="AZ274" s="97"/>
      <c r="BA274" s="97"/>
      <c r="BB274" s="97"/>
      <c r="BC274" s="97"/>
      <c r="BD274" s="97"/>
      <c r="BE274" s="97"/>
      <c r="BF274" s="97"/>
      <c r="BG274" s="97"/>
      <c r="BH274" s="97"/>
      <c r="BI274" s="97"/>
      <c r="BJ274" s="97"/>
      <c r="BK274" s="97"/>
      <c r="BL274" s="97"/>
      <c r="BM274" s="97"/>
      <c r="BN274" s="97"/>
      <c r="BO274" s="97"/>
      <c r="BP274" s="97"/>
      <c r="BQ274" s="97"/>
      <c r="BR274" s="97"/>
      <c r="BS274" s="97"/>
      <c r="BT274" s="97"/>
      <c r="BU274" s="97"/>
      <c r="BV274" s="97"/>
      <c r="BW274" s="97"/>
      <c r="BX274" s="97"/>
      <c r="BY274" s="97"/>
      <c r="BZ274" s="97"/>
      <c r="CA274" s="97"/>
      <c r="CB274" s="97"/>
      <c r="CC274" s="97"/>
      <c r="CD274" s="97"/>
      <c r="CE274" s="97"/>
      <c r="CF274" s="97"/>
      <c r="CG274" s="97"/>
      <c r="CH274" s="97"/>
    </row>
    <row r="275" spans="1:86">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99"/>
      <c r="Z275" s="100"/>
      <c r="AA275" s="100"/>
      <c r="AB275" s="100"/>
      <c r="AC275" s="100"/>
      <c r="AD275" s="100"/>
      <c r="AE275" s="100"/>
      <c r="AF275" s="100"/>
      <c r="AG275" s="100"/>
      <c r="AH275" s="100"/>
      <c r="AI275" s="100"/>
      <c r="AJ275" s="100"/>
      <c r="AK275" s="100"/>
      <c r="AL275" s="100"/>
      <c r="AM275" s="97"/>
      <c r="AN275" s="97"/>
      <c r="AO275" s="97"/>
      <c r="AP275" s="97"/>
      <c r="AQ275" s="97"/>
      <c r="AR275" s="97"/>
      <c r="AS275" s="97"/>
      <c r="AT275" s="97"/>
      <c r="AU275" s="97"/>
      <c r="AV275" s="97"/>
      <c r="AW275" s="97"/>
      <c r="AX275" s="97"/>
      <c r="AY275" s="97"/>
      <c r="AZ275" s="97"/>
      <c r="BA275" s="97"/>
      <c r="BB275" s="97"/>
      <c r="BC275" s="97"/>
      <c r="BD275" s="97"/>
      <c r="BE275" s="97"/>
      <c r="BF275" s="97"/>
      <c r="BG275" s="97"/>
      <c r="BH275" s="97"/>
      <c r="BI275" s="97"/>
      <c r="BJ275" s="97"/>
      <c r="BK275" s="97"/>
      <c r="BL275" s="97"/>
      <c r="BM275" s="97"/>
      <c r="BN275" s="97"/>
      <c r="BO275" s="97"/>
      <c r="BP275" s="97"/>
      <c r="BQ275" s="97"/>
      <c r="BR275" s="97"/>
      <c r="BS275" s="97"/>
      <c r="BT275" s="97"/>
      <c r="BU275" s="97"/>
      <c r="BV275" s="97"/>
      <c r="BW275" s="97"/>
      <c r="BX275" s="97"/>
      <c r="BY275" s="97"/>
      <c r="BZ275" s="97"/>
      <c r="CA275" s="97"/>
      <c r="CB275" s="97"/>
      <c r="CC275" s="97"/>
      <c r="CD275" s="97"/>
      <c r="CE275" s="97"/>
      <c r="CF275" s="97"/>
      <c r="CG275" s="97"/>
      <c r="CH275" s="97"/>
    </row>
    <row r="276" spans="1:8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99"/>
      <c r="Z276" s="100"/>
      <c r="AA276" s="100"/>
      <c r="AB276" s="100"/>
      <c r="AC276" s="100"/>
      <c r="AD276" s="100"/>
      <c r="AE276" s="100"/>
      <c r="AF276" s="100"/>
      <c r="AG276" s="100"/>
      <c r="AH276" s="100"/>
      <c r="AI276" s="100"/>
      <c r="AJ276" s="100"/>
      <c r="AK276" s="100"/>
      <c r="AL276" s="100"/>
      <c r="AM276" s="97"/>
      <c r="AN276" s="97"/>
      <c r="AO276" s="97"/>
      <c r="AP276" s="97"/>
      <c r="AQ276" s="97"/>
      <c r="AR276" s="97"/>
      <c r="AS276" s="97"/>
      <c r="AT276" s="97"/>
      <c r="AU276" s="97"/>
      <c r="AV276" s="97"/>
      <c r="AW276" s="97"/>
      <c r="AX276" s="97"/>
      <c r="AY276" s="97"/>
      <c r="AZ276" s="97"/>
      <c r="BA276" s="97"/>
      <c r="BB276" s="97"/>
      <c r="BC276" s="97"/>
      <c r="BD276" s="97"/>
      <c r="BE276" s="97"/>
      <c r="BF276" s="97"/>
      <c r="BG276" s="97"/>
      <c r="BH276" s="97"/>
      <c r="BI276" s="97"/>
      <c r="BJ276" s="97"/>
      <c r="BK276" s="97"/>
      <c r="BL276" s="97"/>
      <c r="BM276" s="97"/>
      <c r="BN276" s="97"/>
      <c r="BO276" s="97"/>
      <c r="BP276" s="97"/>
      <c r="BQ276" s="97"/>
      <c r="BR276" s="97"/>
      <c r="BS276" s="97"/>
      <c r="BT276" s="97"/>
      <c r="BU276" s="97"/>
      <c r="BV276" s="97"/>
      <c r="BW276" s="97"/>
      <c r="BX276" s="97"/>
      <c r="BY276" s="97"/>
      <c r="BZ276" s="97"/>
      <c r="CA276" s="97"/>
      <c r="CB276" s="97"/>
      <c r="CC276" s="97"/>
      <c r="CD276" s="97"/>
      <c r="CE276" s="97"/>
      <c r="CF276" s="97"/>
      <c r="CG276" s="97"/>
      <c r="CH276" s="97"/>
    </row>
    <row r="277" spans="1:86">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99"/>
      <c r="Z277" s="100"/>
      <c r="AA277" s="100"/>
      <c r="AB277" s="100"/>
      <c r="AC277" s="100"/>
      <c r="AD277" s="100"/>
      <c r="AE277" s="100"/>
      <c r="AF277" s="100"/>
      <c r="AG277" s="100"/>
      <c r="AH277" s="100"/>
      <c r="AI277" s="100"/>
      <c r="AJ277" s="100"/>
      <c r="AK277" s="100"/>
      <c r="AL277" s="100"/>
      <c r="AM277" s="97"/>
      <c r="AN277" s="97"/>
      <c r="AO277" s="97"/>
      <c r="AP277" s="97"/>
      <c r="AQ277" s="97"/>
      <c r="AR277" s="97"/>
      <c r="AS277" s="97"/>
      <c r="AT277" s="97"/>
      <c r="AU277" s="97"/>
      <c r="AV277" s="97"/>
      <c r="AW277" s="97"/>
      <c r="AX277" s="97"/>
      <c r="AY277" s="97"/>
      <c r="AZ277" s="97"/>
      <c r="BA277" s="97"/>
      <c r="BB277" s="97"/>
      <c r="BC277" s="97"/>
      <c r="BD277" s="97"/>
      <c r="BE277" s="97"/>
      <c r="BF277" s="97"/>
      <c r="BG277" s="97"/>
      <c r="BH277" s="97"/>
      <c r="BI277" s="97"/>
      <c r="BJ277" s="97"/>
      <c r="BK277" s="97"/>
      <c r="BL277" s="97"/>
      <c r="BM277" s="97"/>
      <c r="BN277" s="97"/>
      <c r="BO277" s="97"/>
      <c r="BP277" s="97"/>
      <c r="BQ277" s="97"/>
      <c r="BR277" s="97"/>
      <c r="BS277" s="97"/>
      <c r="BT277" s="97"/>
      <c r="BU277" s="97"/>
      <c r="BV277" s="97"/>
      <c r="BW277" s="97"/>
      <c r="BX277" s="97"/>
      <c r="BY277" s="97"/>
      <c r="BZ277" s="97"/>
      <c r="CA277" s="97"/>
      <c r="CB277" s="97"/>
      <c r="CC277" s="97"/>
      <c r="CD277" s="97"/>
      <c r="CE277" s="97"/>
      <c r="CF277" s="97"/>
      <c r="CG277" s="97"/>
      <c r="CH277" s="97"/>
    </row>
    <row r="278" spans="1:86">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99"/>
      <c r="Z278" s="100"/>
      <c r="AA278" s="100"/>
      <c r="AB278" s="100"/>
      <c r="AC278" s="100"/>
      <c r="AD278" s="100"/>
      <c r="AE278" s="100"/>
      <c r="AF278" s="100"/>
      <c r="AG278" s="100"/>
      <c r="AH278" s="100"/>
      <c r="AI278" s="100"/>
      <c r="AJ278" s="100"/>
      <c r="AK278" s="100"/>
      <c r="AL278" s="100"/>
      <c r="AM278" s="97"/>
      <c r="AN278" s="97"/>
      <c r="AO278" s="97"/>
      <c r="AP278" s="97"/>
      <c r="AQ278" s="97"/>
      <c r="AR278" s="97"/>
      <c r="AS278" s="97"/>
      <c r="AT278" s="97"/>
      <c r="AU278" s="97"/>
      <c r="AV278" s="97"/>
      <c r="AW278" s="97"/>
      <c r="AX278" s="97"/>
      <c r="AY278" s="97"/>
      <c r="AZ278" s="97"/>
      <c r="BA278" s="97"/>
      <c r="BB278" s="97"/>
      <c r="BC278" s="97"/>
      <c r="BD278" s="97"/>
      <c r="BE278" s="97"/>
      <c r="BF278" s="97"/>
      <c r="BG278" s="97"/>
      <c r="BH278" s="97"/>
      <c r="BI278" s="97"/>
      <c r="BJ278" s="97"/>
      <c r="BK278" s="97"/>
      <c r="BL278" s="97"/>
      <c r="BM278" s="97"/>
      <c r="BN278" s="97"/>
      <c r="BO278" s="97"/>
      <c r="BP278" s="97"/>
      <c r="BQ278" s="97"/>
      <c r="BR278" s="97"/>
      <c r="BS278" s="97"/>
      <c r="BT278" s="97"/>
      <c r="BU278" s="97"/>
      <c r="BV278" s="97"/>
      <c r="BW278" s="97"/>
      <c r="BX278" s="97"/>
      <c r="BY278" s="97"/>
      <c r="BZ278" s="97"/>
      <c r="CA278" s="97"/>
      <c r="CB278" s="97"/>
      <c r="CC278" s="97"/>
      <c r="CD278" s="97"/>
      <c r="CE278" s="97"/>
      <c r="CF278" s="97"/>
      <c r="CG278" s="97"/>
      <c r="CH278" s="97"/>
    </row>
    <row r="279" spans="1:86">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99"/>
      <c r="Z279" s="100"/>
      <c r="AA279" s="100"/>
      <c r="AB279" s="100"/>
      <c r="AC279" s="100"/>
      <c r="AD279" s="100"/>
      <c r="AE279" s="100"/>
      <c r="AF279" s="100"/>
      <c r="AG279" s="100"/>
      <c r="AH279" s="100"/>
      <c r="AI279" s="100"/>
      <c r="AJ279" s="100"/>
      <c r="AK279" s="100"/>
      <c r="AL279" s="100"/>
      <c r="AM279" s="97"/>
      <c r="AN279" s="97"/>
      <c r="AO279" s="97"/>
      <c r="AP279" s="97"/>
      <c r="AQ279" s="97"/>
      <c r="AR279" s="97"/>
      <c r="AS279" s="97"/>
      <c r="AT279" s="97"/>
      <c r="AU279" s="97"/>
      <c r="AV279" s="97"/>
      <c r="AW279" s="97"/>
      <c r="AX279" s="97"/>
      <c r="AY279" s="97"/>
      <c r="AZ279" s="97"/>
      <c r="BA279" s="97"/>
      <c r="BB279" s="97"/>
      <c r="BC279" s="97"/>
      <c r="BD279" s="97"/>
      <c r="BE279" s="97"/>
      <c r="BF279" s="97"/>
      <c r="BG279" s="97"/>
      <c r="BH279" s="97"/>
      <c r="BI279" s="97"/>
      <c r="BJ279" s="97"/>
      <c r="BK279" s="97"/>
      <c r="BL279" s="97"/>
      <c r="BM279" s="97"/>
      <c r="BN279" s="97"/>
      <c r="BO279" s="97"/>
      <c r="BP279" s="97"/>
      <c r="BQ279" s="97"/>
      <c r="BR279" s="97"/>
      <c r="BS279" s="97"/>
      <c r="BT279" s="97"/>
      <c r="BU279" s="97"/>
      <c r="BV279" s="97"/>
      <c r="BW279" s="97"/>
      <c r="BX279" s="97"/>
      <c r="BY279" s="97"/>
      <c r="BZ279" s="97"/>
      <c r="CA279" s="97"/>
      <c r="CB279" s="97"/>
      <c r="CC279" s="97"/>
      <c r="CD279" s="97"/>
      <c r="CE279" s="97"/>
      <c r="CF279" s="97"/>
      <c r="CG279" s="97"/>
      <c r="CH279" s="97"/>
    </row>
    <row r="280" spans="1:86">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99"/>
      <c r="Z280" s="100"/>
      <c r="AA280" s="100"/>
      <c r="AB280" s="100"/>
      <c r="AC280" s="100"/>
      <c r="AD280" s="100"/>
      <c r="AE280" s="100"/>
      <c r="AF280" s="100"/>
      <c r="AG280" s="100"/>
      <c r="AH280" s="100"/>
      <c r="AI280" s="100"/>
      <c r="AJ280" s="100"/>
      <c r="AK280" s="100"/>
      <c r="AL280" s="100"/>
      <c r="AM280" s="97"/>
      <c r="AN280" s="97"/>
      <c r="AO280" s="97"/>
      <c r="AP280" s="97"/>
      <c r="AQ280" s="97"/>
      <c r="AR280" s="97"/>
      <c r="AS280" s="97"/>
      <c r="AT280" s="97"/>
      <c r="AU280" s="97"/>
      <c r="AV280" s="97"/>
      <c r="AW280" s="97"/>
      <c r="AX280" s="97"/>
      <c r="AY280" s="97"/>
      <c r="AZ280" s="97"/>
      <c r="BA280" s="97"/>
      <c r="BB280" s="97"/>
      <c r="BC280" s="97"/>
      <c r="BD280" s="97"/>
      <c r="BE280" s="97"/>
      <c r="BF280" s="97"/>
      <c r="BG280" s="97"/>
      <c r="BH280" s="97"/>
      <c r="BI280" s="97"/>
      <c r="BJ280" s="97"/>
      <c r="BK280" s="97"/>
      <c r="BL280" s="97"/>
      <c r="BM280" s="97"/>
      <c r="BN280" s="97"/>
      <c r="BO280" s="97"/>
      <c r="BP280" s="97"/>
      <c r="BQ280" s="97"/>
      <c r="BR280" s="97"/>
      <c r="BS280" s="97"/>
      <c r="BT280" s="97"/>
      <c r="BU280" s="97"/>
      <c r="BV280" s="97"/>
      <c r="BW280" s="97"/>
      <c r="BX280" s="97"/>
      <c r="BY280" s="97"/>
      <c r="BZ280" s="97"/>
      <c r="CA280" s="97"/>
      <c r="CB280" s="97"/>
      <c r="CC280" s="97"/>
      <c r="CD280" s="97"/>
      <c r="CE280" s="97"/>
      <c r="CF280" s="97"/>
      <c r="CG280" s="97"/>
      <c r="CH280" s="97"/>
    </row>
    <row r="281" spans="1:86">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99"/>
      <c r="Z281" s="100"/>
      <c r="AA281" s="100"/>
      <c r="AB281" s="100"/>
      <c r="AC281" s="100"/>
      <c r="AD281" s="100"/>
      <c r="AE281" s="100"/>
      <c r="AF281" s="100"/>
      <c r="AG281" s="100"/>
      <c r="AH281" s="100"/>
      <c r="AI281" s="100"/>
      <c r="AJ281" s="100"/>
      <c r="AK281" s="100"/>
      <c r="AL281" s="100"/>
      <c r="AM281" s="97"/>
      <c r="AN281" s="97"/>
      <c r="AO281" s="97"/>
      <c r="AP281" s="97"/>
      <c r="AQ281" s="97"/>
      <c r="AR281" s="97"/>
      <c r="AS281" s="97"/>
      <c r="AT281" s="97"/>
      <c r="AU281" s="97"/>
      <c r="AV281" s="97"/>
      <c r="AW281" s="97"/>
      <c r="AX281" s="97"/>
      <c r="AY281" s="97"/>
      <c r="AZ281" s="97"/>
      <c r="BA281" s="97"/>
      <c r="BB281" s="97"/>
      <c r="BC281" s="97"/>
      <c r="BD281" s="97"/>
      <c r="BE281" s="97"/>
      <c r="BF281" s="97"/>
      <c r="BG281" s="97"/>
      <c r="BH281" s="97"/>
      <c r="BI281" s="97"/>
      <c r="BJ281" s="97"/>
      <c r="BK281" s="97"/>
      <c r="BL281" s="97"/>
      <c r="BM281" s="97"/>
      <c r="BN281" s="97"/>
      <c r="BO281" s="97"/>
      <c r="BP281" s="97"/>
      <c r="BQ281" s="97"/>
      <c r="BR281" s="97"/>
      <c r="BS281" s="97"/>
      <c r="BT281" s="97"/>
      <c r="BU281" s="97"/>
      <c r="BV281" s="97"/>
      <c r="BW281" s="97"/>
      <c r="BX281" s="97"/>
      <c r="BY281" s="97"/>
      <c r="BZ281" s="97"/>
      <c r="CA281" s="97"/>
      <c r="CB281" s="97"/>
      <c r="CC281" s="97"/>
      <c r="CD281" s="97"/>
      <c r="CE281" s="97"/>
      <c r="CF281" s="97"/>
      <c r="CG281" s="97"/>
      <c r="CH281" s="97"/>
    </row>
    <row r="282" spans="1:86">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99"/>
      <c r="Z282" s="100"/>
      <c r="AA282" s="100"/>
      <c r="AB282" s="100"/>
      <c r="AC282" s="100"/>
      <c r="AD282" s="100"/>
      <c r="AE282" s="100"/>
      <c r="AF282" s="100"/>
      <c r="AG282" s="100"/>
      <c r="AH282" s="100"/>
      <c r="AI282" s="100"/>
      <c r="AJ282" s="100"/>
      <c r="AK282" s="100"/>
      <c r="AL282" s="100"/>
      <c r="AM282" s="97"/>
      <c r="AN282" s="97"/>
      <c r="AO282" s="97"/>
      <c r="AP282" s="97"/>
      <c r="AQ282" s="97"/>
      <c r="AR282" s="97"/>
      <c r="AS282" s="97"/>
      <c r="AT282" s="97"/>
      <c r="AU282" s="97"/>
      <c r="AV282" s="97"/>
      <c r="AW282" s="97"/>
      <c r="AX282" s="97"/>
      <c r="AY282" s="97"/>
      <c r="AZ282" s="97"/>
      <c r="BA282" s="97"/>
      <c r="BB282" s="97"/>
      <c r="BC282" s="97"/>
      <c r="BD282" s="97"/>
      <c r="BE282" s="97"/>
      <c r="BF282" s="97"/>
      <c r="BG282" s="97"/>
      <c r="BH282" s="97"/>
      <c r="BI282" s="97"/>
      <c r="BJ282" s="97"/>
      <c r="BK282" s="97"/>
      <c r="BL282" s="97"/>
      <c r="BM282" s="97"/>
      <c r="BN282" s="97"/>
      <c r="BO282" s="97"/>
      <c r="BP282" s="97"/>
      <c r="BQ282" s="97"/>
      <c r="BR282" s="97"/>
      <c r="BS282" s="97"/>
      <c r="BT282" s="97"/>
      <c r="BU282" s="97"/>
      <c r="BV282" s="97"/>
      <c r="BW282" s="97"/>
      <c r="BX282" s="97"/>
      <c r="BY282" s="97"/>
      <c r="BZ282" s="97"/>
      <c r="CA282" s="97"/>
      <c r="CB282" s="97"/>
      <c r="CC282" s="97"/>
      <c r="CD282" s="97"/>
      <c r="CE282" s="97"/>
      <c r="CF282" s="97"/>
      <c r="CG282" s="97"/>
      <c r="CH282" s="97"/>
    </row>
    <row r="283" spans="1:86">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99"/>
      <c r="Z283" s="100"/>
      <c r="AA283" s="100"/>
      <c r="AB283" s="100"/>
      <c r="AC283" s="100"/>
      <c r="AD283" s="100"/>
      <c r="AE283" s="100"/>
      <c r="AF283" s="100"/>
      <c r="AG283" s="100"/>
      <c r="AH283" s="100"/>
      <c r="AI283" s="100"/>
      <c r="AJ283" s="100"/>
      <c r="AK283" s="100"/>
      <c r="AL283" s="100"/>
      <c r="AM283" s="97"/>
      <c r="AN283" s="97"/>
      <c r="AO283" s="97"/>
      <c r="AP283" s="97"/>
      <c r="AQ283" s="97"/>
      <c r="AR283" s="97"/>
      <c r="AS283" s="97"/>
      <c r="AT283" s="97"/>
      <c r="AU283" s="97"/>
      <c r="AV283" s="97"/>
      <c r="AW283" s="97"/>
      <c r="AX283" s="97"/>
      <c r="AY283" s="97"/>
      <c r="AZ283" s="97"/>
      <c r="BA283" s="97"/>
      <c r="BB283" s="97"/>
      <c r="BC283" s="97"/>
      <c r="BD283" s="97"/>
      <c r="BE283" s="97"/>
      <c r="BF283" s="97"/>
      <c r="BG283" s="97"/>
      <c r="BH283" s="97"/>
      <c r="BI283" s="97"/>
      <c r="BJ283" s="97"/>
      <c r="BK283" s="97"/>
      <c r="BL283" s="97"/>
      <c r="BM283" s="97"/>
      <c r="BN283" s="97"/>
      <c r="BO283" s="97"/>
      <c r="BP283" s="97"/>
      <c r="BQ283" s="97"/>
      <c r="BR283" s="97"/>
      <c r="BS283" s="97"/>
      <c r="BT283" s="97"/>
      <c r="BU283" s="97"/>
      <c r="BV283" s="97"/>
      <c r="BW283" s="97"/>
      <c r="BX283" s="97"/>
      <c r="BY283" s="97"/>
      <c r="BZ283" s="97"/>
      <c r="CA283" s="97"/>
      <c r="CB283" s="97"/>
      <c r="CC283" s="97"/>
      <c r="CD283" s="97"/>
      <c r="CE283" s="97"/>
      <c r="CF283" s="97"/>
      <c r="CG283" s="97"/>
      <c r="CH283" s="97"/>
    </row>
    <row r="284" spans="1:86">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99"/>
      <c r="Z284" s="100"/>
      <c r="AA284" s="100"/>
      <c r="AB284" s="100"/>
      <c r="AC284" s="100"/>
      <c r="AD284" s="100"/>
      <c r="AE284" s="100"/>
      <c r="AF284" s="100"/>
      <c r="AG284" s="100"/>
      <c r="AH284" s="100"/>
      <c r="AI284" s="100"/>
      <c r="AJ284" s="100"/>
      <c r="AK284" s="100"/>
      <c r="AL284" s="100"/>
      <c r="AM284" s="97"/>
      <c r="AN284" s="97"/>
      <c r="AO284" s="97"/>
      <c r="AP284" s="97"/>
      <c r="AQ284" s="97"/>
      <c r="AR284" s="97"/>
      <c r="AS284" s="97"/>
      <c r="AT284" s="97"/>
      <c r="AU284" s="97"/>
      <c r="AV284" s="97"/>
      <c r="AW284" s="97"/>
      <c r="AX284" s="97"/>
      <c r="AY284" s="97"/>
      <c r="AZ284" s="97"/>
      <c r="BA284" s="97"/>
      <c r="BB284" s="97"/>
      <c r="BC284" s="97"/>
      <c r="BD284" s="97"/>
      <c r="BE284" s="97"/>
      <c r="BF284" s="97"/>
      <c r="BG284" s="97"/>
      <c r="BH284" s="97"/>
      <c r="BI284" s="97"/>
      <c r="BJ284" s="97"/>
      <c r="BK284" s="97"/>
      <c r="BL284" s="97"/>
      <c r="BM284" s="97"/>
      <c r="BN284" s="97"/>
      <c r="BO284" s="97"/>
      <c r="BP284" s="97"/>
      <c r="BQ284" s="97"/>
      <c r="BR284" s="97"/>
      <c r="BS284" s="97"/>
      <c r="BT284" s="97"/>
      <c r="BU284" s="97"/>
      <c r="BV284" s="97"/>
      <c r="BW284" s="97"/>
      <c r="BX284" s="97"/>
      <c r="BY284" s="97"/>
      <c r="BZ284" s="97"/>
      <c r="CA284" s="97"/>
      <c r="CB284" s="97"/>
      <c r="CC284" s="97"/>
      <c r="CD284" s="97"/>
      <c r="CE284" s="97"/>
      <c r="CF284" s="97"/>
      <c r="CG284" s="97"/>
      <c r="CH284" s="97"/>
    </row>
    <row r="285" spans="1:86">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99"/>
      <c r="Z285" s="100"/>
      <c r="AA285" s="100"/>
      <c r="AB285" s="100"/>
      <c r="AC285" s="100"/>
      <c r="AD285" s="100"/>
      <c r="AE285" s="100"/>
      <c r="AF285" s="100"/>
      <c r="AG285" s="100"/>
      <c r="AH285" s="100"/>
      <c r="AI285" s="100"/>
      <c r="AJ285" s="100"/>
      <c r="AK285" s="100"/>
      <c r="AL285" s="100"/>
      <c r="AM285" s="97"/>
      <c r="AN285" s="97"/>
      <c r="AO285" s="97"/>
      <c r="AP285" s="97"/>
      <c r="AQ285" s="97"/>
      <c r="AR285" s="97"/>
      <c r="AS285" s="97"/>
      <c r="AT285" s="97"/>
      <c r="AU285" s="97"/>
      <c r="AV285" s="97"/>
      <c r="AW285" s="97"/>
      <c r="AX285" s="97"/>
      <c r="AY285" s="97"/>
      <c r="AZ285" s="97"/>
      <c r="BA285" s="97"/>
      <c r="BB285" s="97"/>
      <c r="BC285" s="97"/>
      <c r="BD285" s="97"/>
      <c r="BE285" s="97"/>
      <c r="BF285" s="97"/>
      <c r="BG285" s="97"/>
      <c r="BH285" s="97"/>
      <c r="BI285" s="97"/>
      <c r="BJ285" s="97"/>
      <c r="BK285" s="97"/>
      <c r="BL285" s="97"/>
      <c r="BM285" s="97"/>
      <c r="BN285" s="97"/>
      <c r="BO285" s="97"/>
      <c r="BP285" s="97"/>
      <c r="BQ285" s="97"/>
      <c r="BR285" s="97"/>
      <c r="BS285" s="97"/>
      <c r="BT285" s="97"/>
      <c r="BU285" s="97"/>
      <c r="BV285" s="97"/>
      <c r="BW285" s="97"/>
      <c r="BX285" s="97"/>
      <c r="BY285" s="97"/>
      <c r="BZ285" s="97"/>
      <c r="CA285" s="97"/>
      <c r="CB285" s="97"/>
      <c r="CC285" s="97"/>
      <c r="CD285" s="97"/>
      <c r="CE285" s="97"/>
      <c r="CF285" s="97"/>
      <c r="CG285" s="97"/>
      <c r="CH285" s="97"/>
    </row>
    <row r="286" spans="1: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99"/>
      <c r="Z286" s="100"/>
      <c r="AA286" s="100"/>
      <c r="AB286" s="100"/>
      <c r="AC286" s="100"/>
      <c r="AD286" s="100"/>
      <c r="AE286" s="100"/>
      <c r="AF286" s="100"/>
      <c r="AG286" s="100"/>
      <c r="AH286" s="100"/>
      <c r="AI286" s="100"/>
      <c r="AJ286" s="100"/>
      <c r="AK286" s="100"/>
      <c r="AL286" s="100"/>
      <c r="AM286" s="97"/>
      <c r="AN286" s="97"/>
      <c r="AO286" s="97"/>
      <c r="AP286" s="97"/>
      <c r="AQ286" s="97"/>
      <c r="AR286" s="97"/>
      <c r="AS286" s="97"/>
      <c r="AT286" s="97"/>
      <c r="AU286" s="97"/>
      <c r="AV286" s="97"/>
      <c r="AW286" s="97"/>
      <c r="AX286" s="97"/>
      <c r="AY286" s="97"/>
      <c r="AZ286" s="97"/>
      <c r="BA286" s="97"/>
      <c r="BB286" s="97"/>
      <c r="BC286" s="97"/>
      <c r="BD286" s="97"/>
      <c r="BE286" s="97"/>
      <c r="BF286" s="97"/>
      <c r="BG286" s="97"/>
      <c r="BH286" s="97"/>
      <c r="BI286" s="97"/>
      <c r="BJ286" s="97"/>
      <c r="BK286" s="97"/>
      <c r="BL286" s="97"/>
      <c r="BM286" s="97"/>
      <c r="BN286" s="97"/>
      <c r="BO286" s="97"/>
      <c r="BP286" s="97"/>
      <c r="BQ286" s="97"/>
      <c r="BR286" s="97"/>
      <c r="BS286" s="97"/>
      <c r="BT286" s="97"/>
      <c r="BU286" s="97"/>
      <c r="BV286" s="97"/>
      <c r="BW286" s="97"/>
      <c r="BX286" s="97"/>
      <c r="BY286" s="97"/>
      <c r="BZ286" s="97"/>
      <c r="CA286" s="97"/>
      <c r="CB286" s="97"/>
      <c r="CC286" s="97"/>
      <c r="CD286" s="97"/>
      <c r="CE286" s="97"/>
      <c r="CF286" s="97"/>
      <c r="CG286" s="97"/>
      <c r="CH286" s="97"/>
    </row>
    <row r="287" spans="1:86">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99"/>
      <c r="Z287" s="100"/>
      <c r="AA287" s="100"/>
      <c r="AB287" s="100"/>
      <c r="AC287" s="100"/>
      <c r="AD287" s="100"/>
      <c r="AE287" s="100"/>
      <c r="AF287" s="100"/>
      <c r="AG287" s="100"/>
      <c r="AH287" s="100"/>
      <c r="AI287" s="100"/>
      <c r="AJ287" s="100"/>
      <c r="AK287" s="100"/>
      <c r="AL287" s="100"/>
      <c r="AM287" s="97"/>
      <c r="AN287" s="97"/>
      <c r="AO287" s="97"/>
      <c r="AP287" s="97"/>
      <c r="AQ287" s="97"/>
      <c r="AR287" s="97"/>
      <c r="AS287" s="97"/>
      <c r="AT287" s="97"/>
      <c r="AU287" s="97"/>
      <c r="AV287" s="97"/>
      <c r="AW287" s="97"/>
      <c r="AX287" s="97"/>
      <c r="AY287" s="97"/>
      <c r="AZ287" s="97"/>
      <c r="BA287" s="97"/>
      <c r="BB287" s="97"/>
      <c r="BC287" s="97"/>
      <c r="BD287" s="97"/>
      <c r="BE287" s="97"/>
      <c r="BF287" s="97"/>
      <c r="BG287" s="97"/>
      <c r="BH287" s="97"/>
      <c r="BI287" s="97"/>
      <c r="BJ287" s="97"/>
      <c r="BK287" s="97"/>
      <c r="BL287" s="97"/>
      <c r="BM287" s="97"/>
      <c r="BN287" s="97"/>
      <c r="BO287" s="97"/>
      <c r="BP287" s="97"/>
      <c r="BQ287" s="97"/>
      <c r="BR287" s="97"/>
      <c r="BS287" s="97"/>
      <c r="BT287" s="97"/>
      <c r="BU287" s="97"/>
      <c r="BV287" s="97"/>
      <c r="BW287" s="97"/>
      <c r="BX287" s="97"/>
      <c r="BY287" s="97"/>
      <c r="BZ287" s="97"/>
      <c r="CA287" s="97"/>
      <c r="CB287" s="97"/>
      <c r="CC287" s="97"/>
      <c r="CD287" s="97"/>
      <c r="CE287" s="97"/>
      <c r="CF287" s="97"/>
      <c r="CG287" s="97"/>
      <c r="CH287" s="97"/>
    </row>
    <row r="288" spans="1:86">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99"/>
      <c r="Z288" s="100"/>
      <c r="AA288" s="100"/>
      <c r="AB288" s="100"/>
      <c r="AC288" s="100"/>
      <c r="AD288" s="100"/>
      <c r="AE288" s="100"/>
      <c r="AF288" s="100"/>
      <c r="AG288" s="100"/>
      <c r="AH288" s="100"/>
      <c r="AI288" s="100"/>
      <c r="AJ288" s="100"/>
      <c r="AK288" s="100"/>
      <c r="AL288" s="100"/>
      <c r="AM288" s="97"/>
      <c r="AN288" s="97"/>
      <c r="AO288" s="97"/>
      <c r="AP288" s="97"/>
      <c r="AQ288" s="97"/>
      <c r="AR288" s="97"/>
      <c r="AS288" s="97"/>
      <c r="AT288" s="97"/>
      <c r="AU288" s="97"/>
      <c r="AV288" s="97"/>
      <c r="AW288" s="97"/>
      <c r="AX288" s="97"/>
      <c r="AY288" s="97"/>
      <c r="AZ288" s="97"/>
      <c r="BA288" s="97"/>
      <c r="BB288" s="97"/>
      <c r="BC288" s="97"/>
      <c r="BD288" s="97"/>
      <c r="BE288" s="97"/>
      <c r="BF288" s="97"/>
      <c r="BG288" s="97"/>
      <c r="BH288" s="97"/>
      <c r="BI288" s="97"/>
      <c r="BJ288" s="97"/>
      <c r="BK288" s="97"/>
      <c r="BL288" s="97"/>
      <c r="BM288" s="97"/>
      <c r="BN288" s="97"/>
      <c r="BO288" s="97"/>
      <c r="BP288" s="97"/>
      <c r="BQ288" s="97"/>
      <c r="BR288" s="97"/>
      <c r="BS288" s="97"/>
      <c r="BT288" s="97"/>
      <c r="BU288" s="97"/>
      <c r="BV288" s="97"/>
      <c r="BW288" s="97"/>
      <c r="BX288" s="97"/>
      <c r="BY288" s="97"/>
      <c r="BZ288" s="97"/>
      <c r="CA288" s="97"/>
      <c r="CB288" s="97"/>
      <c r="CC288" s="97"/>
      <c r="CD288" s="97"/>
      <c r="CE288" s="97"/>
      <c r="CF288" s="97"/>
      <c r="CG288" s="97"/>
      <c r="CH288" s="97"/>
    </row>
    <row r="289" spans="1:86">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99"/>
      <c r="Z289" s="100"/>
      <c r="AA289" s="100"/>
      <c r="AB289" s="100"/>
      <c r="AC289" s="100"/>
      <c r="AD289" s="100"/>
      <c r="AE289" s="100"/>
      <c r="AF289" s="100"/>
      <c r="AG289" s="100"/>
      <c r="AH289" s="100"/>
      <c r="AI289" s="100"/>
      <c r="AJ289" s="100"/>
      <c r="AK289" s="100"/>
      <c r="AL289" s="100"/>
      <c r="AM289" s="97"/>
      <c r="AN289" s="97"/>
      <c r="AO289" s="97"/>
      <c r="AP289" s="97"/>
      <c r="AQ289" s="97"/>
      <c r="AR289" s="97"/>
      <c r="AS289" s="97"/>
      <c r="AT289" s="97"/>
      <c r="AU289" s="97"/>
      <c r="AV289" s="97"/>
      <c r="AW289" s="97"/>
      <c r="AX289" s="97"/>
      <c r="AY289" s="97"/>
      <c r="AZ289" s="97"/>
      <c r="BA289" s="97"/>
      <c r="BB289" s="97"/>
      <c r="BC289" s="97"/>
      <c r="BD289" s="97"/>
      <c r="BE289" s="97"/>
      <c r="BF289" s="97"/>
      <c r="BG289" s="97"/>
      <c r="BH289" s="97"/>
      <c r="BI289" s="97"/>
      <c r="BJ289" s="97"/>
      <c r="BK289" s="97"/>
      <c r="BL289" s="97"/>
      <c r="BM289" s="97"/>
      <c r="BN289" s="97"/>
      <c r="BO289" s="97"/>
      <c r="BP289" s="97"/>
      <c r="BQ289" s="97"/>
      <c r="BR289" s="97"/>
      <c r="BS289" s="97"/>
      <c r="BT289" s="97"/>
      <c r="BU289" s="97"/>
      <c r="BV289" s="97"/>
      <c r="BW289" s="97"/>
      <c r="BX289" s="97"/>
      <c r="BY289" s="97"/>
      <c r="BZ289" s="97"/>
      <c r="CA289" s="97"/>
      <c r="CB289" s="97"/>
      <c r="CC289" s="97"/>
      <c r="CD289" s="97"/>
      <c r="CE289" s="97"/>
      <c r="CF289" s="97"/>
      <c r="CG289" s="97"/>
      <c r="CH289" s="97"/>
    </row>
    <row r="290" spans="1:86">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99"/>
      <c r="Z290" s="100"/>
      <c r="AA290" s="100"/>
      <c r="AB290" s="100"/>
      <c r="AC290" s="100"/>
      <c r="AD290" s="100"/>
      <c r="AE290" s="100"/>
      <c r="AF290" s="100"/>
      <c r="AG290" s="100"/>
      <c r="AH290" s="100"/>
      <c r="AI290" s="100"/>
      <c r="AJ290" s="100"/>
      <c r="AK290" s="100"/>
      <c r="AL290" s="100"/>
      <c r="AM290" s="97"/>
      <c r="AN290" s="97"/>
      <c r="AO290" s="97"/>
      <c r="AP290" s="97"/>
      <c r="AQ290" s="97"/>
      <c r="AR290" s="97"/>
      <c r="AS290" s="97"/>
      <c r="AT290" s="97"/>
      <c r="AU290" s="97"/>
      <c r="AV290" s="97"/>
      <c r="AW290" s="97"/>
      <c r="AX290" s="97"/>
      <c r="AY290" s="97"/>
      <c r="AZ290" s="97"/>
      <c r="BA290" s="97"/>
      <c r="BB290" s="97"/>
      <c r="BC290" s="97"/>
      <c r="BD290" s="97"/>
      <c r="BE290" s="97"/>
      <c r="BF290" s="97"/>
      <c r="BG290" s="97"/>
      <c r="BH290" s="97"/>
      <c r="BI290" s="97"/>
      <c r="BJ290" s="97"/>
      <c r="BK290" s="97"/>
      <c r="BL290" s="97"/>
      <c r="BM290" s="97"/>
      <c r="BN290" s="97"/>
      <c r="BO290" s="97"/>
      <c r="BP290" s="97"/>
      <c r="BQ290" s="97"/>
      <c r="BR290" s="97"/>
      <c r="BS290" s="97"/>
      <c r="BT290" s="97"/>
      <c r="BU290" s="97"/>
      <c r="BV290" s="97"/>
      <c r="BW290" s="97"/>
      <c r="BX290" s="97"/>
      <c r="BY290" s="97"/>
      <c r="BZ290" s="97"/>
      <c r="CA290" s="97"/>
      <c r="CB290" s="97"/>
      <c r="CC290" s="97"/>
      <c r="CD290" s="97"/>
      <c r="CE290" s="97"/>
      <c r="CF290" s="97"/>
      <c r="CG290" s="97"/>
      <c r="CH290" s="97"/>
    </row>
    <row r="291" spans="1:86">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99"/>
      <c r="Z291" s="100"/>
      <c r="AA291" s="100"/>
      <c r="AB291" s="100"/>
      <c r="AC291" s="100"/>
      <c r="AD291" s="100"/>
      <c r="AE291" s="100"/>
      <c r="AF291" s="100"/>
      <c r="AG291" s="100"/>
      <c r="AH291" s="100"/>
      <c r="AI291" s="100"/>
      <c r="AJ291" s="100"/>
      <c r="AK291" s="100"/>
      <c r="AL291" s="100"/>
      <c r="AM291" s="97"/>
      <c r="AN291" s="97"/>
      <c r="AO291" s="97"/>
      <c r="AP291" s="97"/>
      <c r="AQ291" s="97"/>
      <c r="AR291" s="97"/>
      <c r="AS291" s="97"/>
      <c r="AT291" s="97"/>
      <c r="AU291" s="97"/>
      <c r="AV291" s="97"/>
      <c r="AW291" s="97"/>
      <c r="AX291" s="97"/>
      <c r="AY291" s="97"/>
      <c r="AZ291" s="97"/>
      <c r="BA291" s="97"/>
      <c r="BB291" s="97"/>
      <c r="BC291" s="97"/>
      <c r="BD291" s="97"/>
      <c r="BE291" s="97"/>
      <c r="BF291" s="97"/>
      <c r="BG291" s="97"/>
      <c r="BH291" s="97"/>
      <c r="BI291" s="97"/>
      <c r="BJ291" s="97"/>
      <c r="BK291" s="97"/>
      <c r="BL291" s="97"/>
      <c r="BM291" s="97"/>
      <c r="BN291" s="97"/>
      <c r="BO291" s="97"/>
      <c r="BP291" s="97"/>
      <c r="BQ291" s="97"/>
      <c r="BR291" s="97"/>
      <c r="BS291" s="97"/>
      <c r="BT291" s="97"/>
      <c r="BU291" s="97"/>
      <c r="BV291" s="97"/>
      <c r="BW291" s="97"/>
      <c r="BX291" s="97"/>
      <c r="BY291" s="97"/>
      <c r="BZ291" s="97"/>
      <c r="CA291" s="97"/>
      <c r="CB291" s="97"/>
      <c r="CC291" s="97"/>
      <c r="CD291" s="97"/>
      <c r="CE291" s="97"/>
      <c r="CF291" s="97"/>
      <c r="CG291" s="97"/>
      <c r="CH291" s="97"/>
    </row>
    <row r="292" spans="1:86">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99"/>
      <c r="Z292" s="100"/>
      <c r="AA292" s="100"/>
      <c r="AB292" s="100"/>
      <c r="AC292" s="100"/>
      <c r="AD292" s="100"/>
      <c r="AE292" s="100"/>
      <c r="AF292" s="100"/>
      <c r="AG292" s="100"/>
      <c r="AH292" s="100"/>
      <c r="AI292" s="100"/>
      <c r="AJ292" s="100"/>
      <c r="AK292" s="100"/>
      <c r="AL292" s="100"/>
      <c r="AM292" s="97"/>
      <c r="AN292" s="97"/>
      <c r="AO292" s="97"/>
      <c r="AP292" s="97"/>
      <c r="AQ292" s="97"/>
      <c r="AR292" s="97"/>
      <c r="AS292" s="97"/>
      <c r="AT292" s="97"/>
      <c r="AU292" s="97"/>
      <c r="AV292" s="97"/>
      <c r="AW292" s="97"/>
      <c r="AX292" s="97"/>
      <c r="AY292" s="97"/>
      <c r="AZ292" s="97"/>
      <c r="BA292" s="97"/>
      <c r="BB292" s="97"/>
      <c r="BC292" s="97"/>
      <c r="BD292" s="97"/>
      <c r="BE292" s="97"/>
      <c r="BF292" s="97"/>
      <c r="BG292" s="97"/>
      <c r="BH292" s="97"/>
      <c r="BI292" s="97"/>
      <c r="BJ292" s="97"/>
      <c r="BK292" s="97"/>
      <c r="BL292" s="97"/>
      <c r="BM292" s="97"/>
      <c r="BN292" s="97"/>
      <c r="BO292" s="97"/>
      <c r="BP292" s="97"/>
      <c r="BQ292" s="97"/>
      <c r="BR292" s="97"/>
      <c r="BS292" s="97"/>
      <c r="BT292" s="97"/>
      <c r="BU292" s="97"/>
      <c r="BV292" s="97"/>
      <c r="BW292" s="97"/>
      <c r="BX292" s="97"/>
      <c r="BY292" s="97"/>
      <c r="BZ292" s="97"/>
      <c r="CA292" s="97"/>
      <c r="CB292" s="97"/>
      <c r="CC292" s="97"/>
      <c r="CD292" s="97"/>
      <c r="CE292" s="97"/>
      <c r="CF292" s="97"/>
      <c r="CG292" s="97"/>
      <c r="CH292" s="97"/>
    </row>
    <row r="293" spans="1:86">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99"/>
      <c r="Z293" s="100"/>
      <c r="AA293" s="100"/>
      <c r="AB293" s="100"/>
      <c r="AC293" s="100"/>
      <c r="AD293" s="100"/>
      <c r="AE293" s="100"/>
      <c r="AF293" s="100"/>
      <c r="AG293" s="100"/>
      <c r="AH293" s="100"/>
      <c r="AI293" s="100"/>
      <c r="AJ293" s="100"/>
      <c r="AK293" s="100"/>
      <c r="AL293" s="100"/>
      <c r="AM293" s="97"/>
      <c r="AN293" s="97"/>
      <c r="AO293" s="97"/>
      <c r="AP293" s="97"/>
      <c r="AQ293" s="97"/>
      <c r="AR293" s="97"/>
      <c r="AS293" s="97"/>
      <c r="AT293" s="97"/>
      <c r="AU293" s="97"/>
      <c r="AV293" s="97"/>
      <c r="AW293" s="97"/>
      <c r="AX293" s="97"/>
      <c r="AY293" s="97"/>
      <c r="AZ293" s="97"/>
      <c r="BA293" s="97"/>
      <c r="BB293" s="97"/>
      <c r="BC293" s="97"/>
      <c r="BD293" s="97"/>
      <c r="BE293" s="97"/>
      <c r="BF293" s="97"/>
      <c r="BG293" s="97"/>
      <c r="BH293" s="97"/>
      <c r="BI293" s="97"/>
      <c r="BJ293" s="97"/>
      <c r="BK293" s="97"/>
      <c r="BL293" s="97"/>
      <c r="BM293" s="97"/>
      <c r="BN293" s="97"/>
      <c r="BO293" s="97"/>
      <c r="BP293" s="97"/>
      <c r="BQ293" s="97"/>
      <c r="BR293" s="97"/>
      <c r="BS293" s="97"/>
      <c r="BT293" s="97"/>
      <c r="BU293" s="97"/>
      <c r="BV293" s="97"/>
      <c r="BW293" s="97"/>
      <c r="BX293" s="97"/>
      <c r="BY293" s="97"/>
      <c r="BZ293" s="97"/>
      <c r="CA293" s="97"/>
      <c r="CB293" s="97"/>
      <c r="CC293" s="97"/>
      <c r="CD293" s="97"/>
      <c r="CE293" s="97"/>
      <c r="CF293" s="97"/>
      <c r="CG293" s="97"/>
      <c r="CH293" s="97"/>
    </row>
    <row r="294" spans="1:86">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99"/>
      <c r="Z294" s="100"/>
      <c r="AA294" s="100"/>
      <c r="AB294" s="100"/>
      <c r="AC294" s="100"/>
      <c r="AD294" s="100"/>
      <c r="AE294" s="100"/>
      <c r="AF294" s="100"/>
      <c r="AG294" s="100"/>
      <c r="AH294" s="100"/>
      <c r="AI294" s="100"/>
      <c r="AJ294" s="100"/>
      <c r="AK294" s="100"/>
      <c r="AL294" s="100"/>
      <c r="AM294" s="97"/>
      <c r="AN294" s="97"/>
      <c r="AO294" s="97"/>
      <c r="AP294" s="97"/>
      <c r="AQ294" s="97"/>
      <c r="AR294" s="97"/>
      <c r="AS294" s="97"/>
      <c r="AT294" s="97"/>
      <c r="AU294" s="97"/>
      <c r="AV294" s="97"/>
      <c r="AW294" s="97"/>
      <c r="AX294" s="97"/>
      <c r="AY294" s="97"/>
      <c r="AZ294" s="97"/>
      <c r="BA294" s="97"/>
      <c r="BB294" s="97"/>
      <c r="BC294" s="97"/>
      <c r="BD294" s="97"/>
      <c r="BE294" s="97"/>
      <c r="BF294" s="97"/>
      <c r="BG294" s="97"/>
      <c r="BH294" s="97"/>
      <c r="BI294" s="97"/>
      <c r="BJ294" s="97"/>
      <c r="BK294" s="97"/>
      <c r="BL294" s="97"/>
      <c r="BM294" s="97"/>
      <c r="BN294" s="97"/>
      <c r="BO294" s="97"/>
      <c r="BP294" s="97"/>
      <c r="BQ294" s="97"/>
      <c r="BR294" s="97"/>
      <c r="BS294" s="97"/>
      <c r="BT294" s="97"/>
      <c r="BU294" s="97"/>
      <c r="BV294" s="97"/>
      <c r="BW294" s="97"/>
      <c r="BX294" s="97"/>
      <c r="BY294" s="97"/>
      <c r="BZ294" s="97"/>
      <c r="CA294" s="97"/>
      <c r="CB294" s="97"/>
      <c r="CC294" s="97"/>
      <c r="CD294" s="97"/>
      <c r="CE294" s="97"/>
      <c r="CF294" s="97"/>
      <c r="CG294" s="97"/>
      <c r="CH294" s="97"/>
    </row>
    <row r="295" spans="1:86">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99"/>
      <c r="Z295" s="100"/>
      <c r="AA295" s="100"/>
      <c r="AB295" s="100"/>
      <c r="AC295" s="100"/>
      <c r="AD295" s="100"/>
      <c r="AE295" s="100"/>
      <c r="AF295" s="100"/>
      <c r="AG295" s="100"/>
      <c r="AH295" s="100"/>
      <c r="AI295" s="100"/>
      <c r="AJ295" s="100"/>
      <c r="AK295" s="100"/>
      <c r="AL295" s="100"/>
      <c r="AM295" s="97"/>
      <c r="AN295" s="97"/>
      <c r="AO295" s="97"/>
      <c r="AP295" s="97"/>
      <c r="AQ295" s="97"/>
      <c r="AR295" s="97"/>
      <c r="AS295" s="97"/>
      <c r="AT295" s="97"/>
      <c r="AU295" s="97"/>
      <c r="AV295" s="97"/>
      <c r="AW295" s="97"/>
      <c r="AX295" s="97"/>
      <c r="AY295" s="97"/>
      <c r="AZ295" s="97"/>
      <c r="BA295" s="97"/>
      <c r="BB295" s="97"/>
      <c r="BC295" s="97"/>
      <c r="BD295" s="97"/>
      <c r="BE295" s="97"/>
      <c r="BF295" s="97"/>
      <c r="BG295" s="97"/>
      <c r="BH295" s="97"/>
      <c r="BI295" s="97"/>
      <c r="BJ295" s="97"/>
      <c r="BK295" s="97"/>
      <c r="BL295" s="97"/>
      <c r="BM295" s="97"/>
      <c r="BN295" s="97"/>
      <c r="BO295" s="97"/>
      <c r="BP295" s="97"/>
      <c r="BQ295" s="97"/>
      <c r="BR295" s="97"/>
      <c r="BS295" s="97"/>
      <c r="BT295" s="97"/>
      <c r="BU295" s="97"/>
      <c r="BV295" s="97"/>
      <c r="BW295" s="97"/>
      <c r="BX295" s="97"/>
      <c r="BY295" s="97"/>
      <c r="BZ295" s="97"/>
      <c r="CA295" s="97"/>
      <c r="CB295" s="97"/>
      <c r="CC295" s="97"/>
      <c r="CD295" s="97"/>
      <c r="CE295" s="97"/>
      <c r="CF295" s="97"/>
      <c r="CG295" s="97"/>
      <c r="CH295" s="97"/>
    </row>
    <row r="296" spans="1:8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99"/>
      <c r="Z296" s="100"/>
      <c r="AA296" s="100"/>
      <c r="AB296" s="100"/>
      <c r="AC296" s="100"/>
      <c r="AD296" s="100"/>
      <c r="AE296" s="100"/>
      <c r="AF296" s="100"/>
      <c r="AG296" s="100"/>
      <c r="AH296" s="100"/>
      <c r="AI296" s="100"/>
      <c r="AJ296" s="100"/>
      <c r="AK296" s="100"/>
      <c r="AL296" s="100"/>
      <c r="AM296" s="97"/>
      <c r="AN296" s="97"/>
      <c r="AO296" s="97"/>
      <c r="AP296" s="97"/>
      <c r="AQ296" s="97"/>
      <c r="AR296" s="97"/>
      <c r="AS296" s="97"/>
      <c r="AT296" s="97"/>
      <c r="AU296" s="97"/>
      <c r="AV296" s="97"/>
      <c r="AW296" s="97"/>
      <c r="AX296" s="97"/>
      <c r="AY296" s="97"/>
      <c r="AZ296" s="97"/>
      <c r="BA296" s="97"/>
      <c r="BB296" s="97"/>
      <c r="BC296" s="97"/>
      <c r="BD296" s="97"/>
      <c r="BE296" s="97"/>
      <c r="BF296" s="97"/>
      <c r="BG296" s="97"/>
      <c r="BH296" s="97"/>
      <c r="BI296" s="97"/>
      <c r="BJ296" s="97"/>
      <c r="BK296" s="97"/>
      <c r="BL296" s="97"/>
      <c r="BM296" s="97"/>
      <c r="BN296" s="97"/>
      <c r="BO296" s="97"/>
      <c r="BP296" s="97"/>
      <c r="BQ296" s="97"/>
      <c r="BR296" s="97"/>
      <c r="BS296" s="97"/>
      <c r="BT296" s="97"/>
      <c r="BU296" s="97"/>
      <c r="BV296" s="97"/>
      <c r="BW296" s="97"/>
      <c r="BX296" s="97"/>
      <c r="BY296" s="97"/>
      <c r="BZ296" s="97"/>
      <c r="CA296" s="97"/>
      <c r="CB296" s="97"/>
      <c r="CC296" s="97"/>
      <c r="CD296" s="97"/>
      <c r="CE296" s="97"/>
      <c r="CF296" s="97"/>
      <c r="CG296" s="97"/>
      <c r="CH296" s="97"/>
    </row>
    <row r="297" spans="1:86">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99"/>
      <c r="Z297" s="100"/>
      <c r="AA297" s="100"/>
      <c r="AB297" s="100"/>
      <c r="AC297" s="100"/>
      <c r="AD297" s="100"/>
      <c r="AE297" s="100"/>
      <c r="AF297" s="100"/>
      <c r="AG297" s="100"/>
      <c r="AH297" s="100"/>
      <c r="AI297" s="100"/>
      <c r="AJ297" s="100"/>
      <c r="AK297" s="100"/>
      <c r="AL297" s="100"/>
      <c r="AM297" s="97"/>
      <c r="AN297" s="97"/>
      <c r="AO297" s="97"/>
      <c r="AP297" s="97"/>
      <c r="AQ297" s="97"/>
      <c r="AR297" s="97"/>
      <c r="AS297" s="97"/>
      <c r="AT297" s="97"/>
      <c r="AU297" s="97"/>
      <c r="AV297" s="97"/>
      <c r="AW297" s="97"/>
      <c r="AX297" s="97"/>
      <c r="AY297" s="97"/>
      <c r="AZ297" s="97"/>
      <c r="BA297" s="97"/>
      <c r="BB297" s="97"/>
      <c r="BC297" s="97"/>
      <c r="BD297" s="97"/>
      <c r="BE297" s="97"/>
      <c r="BF297" s="97"/>
      <c r="BG297" s="97"/>
      <c r="BH297" s="97"/>
      <c r="BI297" s="97"/>
      <c r="BJ297" s="97"/>
      <c r="BK297" s="97"/>
      <c r="BL297" s="97"/>
      <c r="BM297" s="97"/>
      <c r="BN297" s="97"/>
      <c r="BO297" s="97"/>
      <c r="BP297" s="97"/>
      <c r="BQ297" s="97"/>
      <c r="BR297" s="97"/>
      <c r="BS297" s="97"/>
      <c r="BT297" s="97"/>
      <c r="BU297" s="97"/>
      <c r="BV297" s="97"/>
      <c r="BW297" s="97"/>
      <c r="BX297" s="97"/>
      <c r="BY297" s="97"/>
      <c r="BZ297" s="97"/>
      <c r="CA297" s="97"/>
      <c r="CB297" s="97"/>
      <c r="CC297" s="97"/>
      <c r="CD297" s="97"/>
      <c r="CE297" s="97"/>
      <c r="CF297" s="97"/>
      <c r="CG297" s="97"/>
      <c r="CH297" s="97"/>
    </row>
    <row r="298" spans="1:86">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99"/>
      <c r="Z298" s="100"/>
      <c r="AA298" s="100"/>
      <c r="AB298" s="100"/>
      <c r="AC298" s="100"/>
      <c r="AD298" s="100"/>
      <c r="AE298" s="100"/>
      <c r="AF298" s="100"/>
      <c r="AG298" s="100"/>
      <c r="AH298" s="100"/>
      <c r="AI298" s="100"/>
      <c r="AJ298" s="100"/>
      <c r="AK298" s="100"/>
      <c r="AL298" s="100"/>
      <c r="AM298" s="97"/>
      <c r="AN298" s="97"/>
      <c r="AO298" s="97"/>
      <c r="AP298" s="97"/>
      <c r="AQ298" s="97"/>
      <c r="AR298" s="97"/>
      <c r="AS298" s="97"/>
      <c r="AT298" s="97"/>
      <c r="AU298" s="97"/>
      <c r="AV298" s="97"/>
      <c r="AW298" s="97"/>
      <c r="AX298" s="97"/>
      <c r="AY298" s="97"/>
      <c r="AZ298" s="97"/>
      <c r="BA298" s="97"/>
      <c r="BB298" s="97"/>
      <c r="BC298" s="97"/>
      <c r="BD298" s="97"/>
      <c r="BE298" s="97"/>
      <c r="BF298" s="97"/>
      <c r="BG298" s="97"/>
      <c r="BH298" s="97"/>
      <c r="BI298" s="97"/>
      <c r="BJ298" s="97"/>
      <c r="BK298" s="97"/>
      <c r="BL298" s="97"/>
      <c r="BM298" s="97"/>
      <c r="BN298" s="97"/>
      <c r="BO298" s="97"/>
      <c r="BP298" s="97"/>
      <c r="BQ298" s="97"/>
      <c r="BR298" s="97"/>
      <c r="BS298" s="97"/>
      <c r="BT298" s="97"/>
      <c r="BU298" s="97"/>
      <c r="BV298" s="97"/>
      <c r="BW298" s="97"/>
      <c r="BX298" s="97"/>
      <c r="BY298" s="97"/>
      <c r="BZ298" s="97"/>
      <c r="CA298" s="97"/>
      <c r="CB298" s="97"/>
      <c r="CC298" s="97"/>
      <c r="CD298" s="97"/>
      <c r="CE298" s="97"/>
      <c r="CF298" s="97"/>
      <c r="CG298" s="97"/>
      <c r="CH298" s="97"/>
    </row>
    <row r="299" spans="1:86">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99"/>
      <c r="Z299" s="100"/>
      <c r="AA299" s="100"/>
      <c r="AB299" s="100"/>
      <c r="AC299" s="100"/>
      <c r="AD299" s="100"/>
      <c r="AE299" s="100"/>
      <c r="AF299" s="100"/>
      <c r="AG299" s="100"/>
      <c r="AH299" s="100"/>
      <c r="AI299" s="100"/>
      <c r="AJ299" s="100"/>
      <c r="AK299" s="100"/>
      <c r="AL299" s="100"/>
      <c r="AM299" s="97"/>
      <c r="AN299" s="97"/>
      <c r="AO299" s="97"/>
      <c r="AP299" s="97"/>
      <c r="AQ299" s="97"/>
      <c r="AR299" s="97"/>
      <c r="AS299" s="97"/>
      <c r="AT299" s="97"/>
      <c r="AU299" s="97"/>
      <c r="AV299" s="97"/>
      <c r="AW299" s="97"/>
      <c r="AX299" s="97"/>
      <c r="AY299" s="97"/>
      <c r="AZ299" s="97"/>
      <c r="BA299" s="97"/>
      <c r="BB299" s="97"/>
      <c r="BC299" s="97"/>
      <c r="BD299" s="97"/>
      <c r="BE299" s="97"/>
      <c r="BF299" s="97"/>
      <c r="BG299" s="97"/>
      <c r="BH299" s="97"/>
      <c r="BI299" s="97"/>
      <c r="BJ299" s="97"/>
      <c r="BK299" s="97"/>
      <c r="BL299" s="97"/>
      <c r="BM299" s="97"/>
      <c r="BN299" s="97"/>
      <c r="BO299" s="97"/>
      <c r="BP299" s="97"/>
      <c r="BQ299" s="97"/>
      <c r="BR299" s="97"/>
      <c r="BS299" s="97"/>
      <c r="BT299" s="97"/>
      <c r="BU299" s="97"/>
      <c r="BV299" s="97"/>
      <c r="BW299" s="97"/>
      <c r="BX299" s="97"/>
      <c r="BY299" s="97"/>
      <c r="BZ299" s="97"/>
      <c r="CA299" s="97"/>
      <c r="CB299" s="97"/>
      <c r="CC299" s="97"/>
      <c r="CD299" s="97"/>
      <c r="CE299" s="97"/>
      <c r="CF299" s="97"/>
      <c r="CG299" s="97"/>
      <c r="CH299" s="97"/>
    </row>
    <row r="300" spans="1:86">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99"/>
      <c r="Z300" s="100"/>
      <c r="AA300" s="100"/>
      <c r="AB300" s="100"/>
      <c r="AC300" s="100"/>
      <c r="AD300" s="100"/>
      <c r="AE300" s="100"/>
      <c r="AF300" s="100"/>
      <c r="AG300" s="100"/>
      <c r="AH300" s="100"/>
      <c r="AI300" s="100"/>
      <c r="AJ300" s="100"/>
      <c r="AK300" s="100"/>
      <c r="AL300" s="100"/>
      <c r="AM300" s="97"/>
      <c r="AN300" s="97"/>
      <c r="AO300" s="97"/>
      <c r="AP300" s="97"/>
      <c r="AQ300" s="97"/>
      <c r="AR300" s="97"/>
      <c r="AS300" s="97"/>
      <c r="AT300" s="97"/>
      <c r="AU300" s="97"/>
      <c r="AV300" s="97"/>
      <c r="AW300" s="97"/>
      <c r="AX300" s="97"/>
      <c r="AY300" s="97"/>
      <c r="AZ300" s="97"/>
      <c r="BA300" s="97"/>
      <c r="BB300" s="97"/>
      <c r="BC300" s="97"/>
      <c r="BD300" s="97"/>
      <c r="BE300" s="97"/>
      <c r="BF300" s="97"/>
      <c r="BG300" s="97"/>
      <c r="BH300" s="97"/>
      <c r="BI300" s="97"/>
      <c r="BJ300" s="97"/>
      <c r="BK300" s="97"/>
      <c r="BL300" s="97"/>
      <c r="BM300" s="97"/>
      <c r="BN300" s="97"/>
      <c r="BO300" s="97"/>
      <c r="BP300" s="97"/>
      <c r="BQ300" s="97"/>
      <c r="BR300" s="97"/>
      <c r="BS300" s="97"/>
      <c r="BT300" s="97"/>
      <c r="BU300" s="97"/>
      <c r="BV300" s="97"/>
      <c r="BW300" s="97"/>
      <c r="BX300" s="97"/>
      <c r="BY300" s="97"/>
      <c r="BZ300" s="97"/>
      <c r="CA300" s="97"/>
      <c r="CB300" s="97"/>
      <c r="CC300" s="97"/>
      <c r="CD300" s="97"/>
      <c r="CE300" s="97"/>
      <c r="CF300" s="97"/>
      <c r="CG300" s="97"/>
      <c r="CH300" s="97"/>
    </row>
    <row r="301" spans="1:86">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99"/>
      <c r="Z301" s="100"/>
      <c r="AA301" s="100"/>
      <c r="AB301" s="100"/>
      <c r="AC301" s="100"/>
      <c r="AD301" s="100"/>
      <c r="AE301" s="100"/>
      <c r="AF301" s="100"/>
      <c r="AG301" s="100"/>
      <c r="AH301" s="100"/>
      <c r="AI301" s="100"/>
      <c r="AJ301" s="100"/>
      <c r="AK301" s="100"/>
      <c r="AL301" s="100"/>
      <c r="AM301" s="97"/>
      <c r="AN301" s="97"/>
      <c r="AO301" s="97"/>
      <c r="AP301" s="97"/>
      <c r="AQ301" s="97"/>
      <c r="AR301" s="97"/>
      <c r="AS301" s="97"/>
      <c r="AT301" s="97"/>
      <c r="AU301" s="97"/>
      <c r="AV301" s="97"/>
      <c r="AW301" s="97"/>
      <c r="AX301" s="97"/>
      <c r="AY301" s="97"/>
      <c r="AZ301" s="97"/>
      <c r="BA301" s="97"/>
      <c r="BB301" s="97"/>
      <c r="BC301" s="97"/>
      <c r="BD301" s="97"/>
      <c r="BE301" s="97"/>
      <c r="BF301" s="97"/>
      <c r="BG301" s="97"/>
      <c r="BH301" s="97"/>
      <c r="BI301" s="97"/>
      <c r="BJ301" s="97"/>
      <c r="BK301" s="97"/>
      <c r="BL301" s="97"/>
      <c r="BM301" s="97"/>
      <c r="BN301" s="97"/>
      <c r="BO301" s="97"/>
      <c r="BP301" s="97"/>
      <c r="BQ301" s="97"/>
      <c r="BR301" s="97"/>
      <c r="BS301" s="97"/>
      <c r="BT301" s="97"/>
      <c r="BU301" s="97"/>
      <c r="BV301" s="97"/>
      <c r="BW301" s="97"/>
      <c r="BX301" s="97"/>
      <c r="BY301" s="97"/>
      <c r="BZ301" s="97"/>
      <c r="CA301" s="97"/>
      <c r="CB301" s="97"/>
      <c r="CC301" s="97"/>
      <c r="CD301" s="97"/>
      <c r="CE301" s="97"/>
      <c r="CF301" s="97"/>
      <c r="CG301" s="97"/>
      <c r="CH301" s="97"/>
    </row>
    <row r="302" spans="1:86">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99"/>
      <c r="Z302" s="100"/>
      <c r="AA302" s="100"/>
      <c r="AB302" s="100"/>
      <c r="AC302" s="100"/>
      <c r="AD302" s="100"/>
      <c r="AE302" s="100"/>
      <c r="AF302" s="100"/>
      <c r="AG302" s="100"/>
      <c r="AH302" s="100"/>
      <c r="AI302" s="100"/>
      <c r="AJ302" s="100"/>
      <c r="AK302" s="100"/>
      <c r="AL302" s="100"/>
      <c r="AM302" s="97"/>
      <c r="AN302" s="97"/>
      <c r="AO302" s="97"/>
      <c r="AP302" s="97"/>
      <c r="AQ302" s="97"/>
      <c r="AR302" s="97"/>
      <c r="AS302" s="97"/>
      <c r="AT302" s="97"/>
      <c r="AU302" s="97"/>
      <c r="AV302" s="97"/>
      <c r="AW302" s="97"/>
      <c r="AX302" s="97"/>
      <c r="AY302" s="97"/>
      <c r="AZ302" s="97"/>
      <c r="BA302" s="97"/>
      <c r="BB302" s="97"/>
      <c r="BC302" s="97"/>
      <c r="BD302" s="97"/>
      <c r="BE302" s="97"/>
      <c r="BF302" s="97"/>
      <c r="BG302" s="97"/>
      <c r="BH302" s="97"/>
      <c r="BI302" s="97"/>
      <c r="BJ302" s="97"/>
      <c r="BK302" s="97"/>
      <c r="BL302" s="97"/>
      <c r="BM302" s="97"/>
      <c r="BN302" s="97"/>
      <c r="BO302" s="97"/>
      <c r="BP302" s="97"/>
      <c r="BQ302" s="97"/>
      <c r="BR302" s="97"/>
      <c r="BS302" s="97"/>
      <c r="BT302" s="97"/>
      <c r="BU302" s="97"/>
      <c r="BV302" s="97"/>
      <c r="BW302" s="97"/>
      <c r="BX302" s="97"/>
      <c r="BY302" s="97"/>
      <c r="BZ302" s="97"/>
      <c r="CA302" s="97"/>
      <c r="CB302" s="97"/>
      <c r="CC302" s="97"/>
      <c r="CD302" s="97"/>
      <c r="CE302" s="97"/>
      <c r="CF302" s="97"/>
      <c r="CG302" s="97"/>
      <c r="CH302" s="97"/>
    </row>
    <row r="303" spans="1:86">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99"/>
      <c r="Z303" s="100"/>
      <c r="AA303" s="100"/>
      <c r="AB303" s="100"/>
      <c r="AC303" s="100"/>
      <c r="AD303" s="100"/>
      <c r="AE303" s="100"/>
      <c r="AF303" s="100"/>
      <c r="AG303" s="100"/>
      <c r="AH303" s="100"/>
      <c r="AI303" s="100"/>
      <c r="AJ303" s="100"/>
      <c r="AK303" s="100"/>
      <c r="AL303" s="100"/>
      <c r="AM303" s="97"/>
      <c r="AN303" s="97"/>
      <c r="AO303" s="97"/>
      <c r="AP303" s="97"/>
      <c r="AQ303" s="97"/>
      <c r="AR303" s="97"/>
      <c r="AS303" s="97"/>
      <c r="AT303" s="97"/>
      <c r="AU303" s="97"/>
      <c r="AV303" s="97"/>
      <c r="AW303" s="97"/>
      <c r="AX303" s="97"/>
      <c r="AY303" s="97"/>
      <c r="AZ303" s="97"/>
      <c r="BA303" s="97"/>
      <c r="BB303" s="97"/>
      <c r="BC303" s="97"/>
      <c r="BD303" s="97"/>
      <c r="BE303" s="97"/>
      <c r="BF303" s="97"/>
      <c r="BG303" s="97"/>
      <c r="BH303" s="97"/>
      <c r="BI303" s="97"/>
      <c r="BJ303" s="97"/>
      <c r="BK303" s="97"/>
      <c r="BL303" s="97"/>
      <c r="BM303" s="97"/>
      <c r="BN303" s="97"/>
      <c r="BO303" s="97"/>
      <c r="BP303" s="97"/>
      <c r="BQ303" s="97"/>
      <c r="BR303" s="97"/>
      <c r="BS303" s="97"/>
      <c r="BT303" s="97"/>
      <c r="BU303" s="97"/>
      <c r="BV303" s="97"/>
      <c r="BW303" s="97"/>
      <c r="BX303" s="97"/>
      <c r="BY303" s="97"/>
      <c r="BZ303" s="97"/>
      <c r="CA303" s="97"/>
      <c r="CB303" s="97"/>
      <c r="CC303" s="97"/>
      <c r="CD303" s="97"/>
      <c r="CE303" s="97"/>
      <c r="CF303" s="97"/>
      <c r="CG303" s="97"/>
      <c r="CH303" s="97"/>
    </row>
    <row r="304" spans="1:86">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99"/>
      <c r="Z304" s="100"/>
      <c r="AA304" s="100"/>
      <c r="AB304" s="100"/>
      <c r="AC304" s="100"/>
      <c r="AD304" s="100"/>
      <c r="AE304" s="100"/>
      <c r="AF304" s="100"/>
      <c r="AG304" s="100"/>
      <c r="AH304" s="100"/>
      <c r="AI304" s="100"/>
      <c r="AJ304" s="100"/>
      <c r="AK304" s="100"/>
      <c r="AL304" s="100"/>
      <c r="AM304" s="97"/>
      <c r="AN304" s="97"/>
      <c r="AO304" s="97"/>
      <c r="AP304" s="97"/>
      <c r="AQ304" s="97"/>
      <c r="AR304" s="97"/>
      <c r="AS304" s="97"/>
      <c r="AT304" s="97"/>
      <c r="AU304" s="97"/>
      <c r="AV304" s="97"/>
      <c r="AW304" s="97"/>
      <c r="AX304" s="97"/>
      <c r="AY304" s="97"/>
      <c r="AZ304" s="97"/>
      <c r="BA304" s="97"/>
      <c r="BB304" s="97"/>
      <c r="BC304" s="97"/>
      <c r="BD304" s="97"/>
      <c r="BE304" s="97"/>
      <c r="BF304" s="97"/>
      <c r="BG304" s="97"/>
      <c r="BH304" s="97"/>
      <c r="BI304" s="97"/>
      <c r="BJ304" s="97"/>
      <c r="BK304" s="97"/>
      <c r="BL304" s="97"/>
      <c r="BM304" s="97"/>
      <c r="BN304" s="97"/>
      <c r="BO304" s="97"/>
      <c r="BP304" s="97"/>
      <c r="BQ304" s="97"/>
      <c r="BR304" s="97"/>
      <c r="BS304" s="97"/>
      <c r="BT304" s="97"/>
      <c r="BU304" s="97"/>
      <c r="BV304" s="97"/>
      <c r="BW304" s="97"/>
      <c r="BX304" s="97"/>
      <c r="BY304" s="97"/>
      <c r="BZ304" s="97"/>
      <c r="CA304" s="97"/>
      <c r="CB304" s="97"/>
      <c r="CC304" s="97"/>
      <c r="CD304" s="97"/>
      <c r="CE304" s="97"/>
      <c r="CF304" s="97"/>
      <c r="CG304" s="97"/>
      <c r="CH304" s="97"/>
    </row>
    <row r="305" spans="1:86">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99"/>
      <c r="Z305" s="100"/>
      <c r="AA305" s="100"/>
      <c r="AB305" s="100"/>
      <c r="AC305" s="100"/>
      <c r="AD305" s="100"/>
      <c r="AE305" s="100"/>
      <c r="AF305" s="100"/>
      <c r="AG305" s="100"/>
      <c r="AH305" s="100"/>
      <c r="AI305" s="100"/>
      <c r="AJ305" s="100"/>
      <c r="AK305" s="100"/>
      <c r="AL305" s="100"/>
      <c r="AM305" s="97"/>
      <c r="AN305" s="97"/>
      <c r="AO305" s="97"/>
      <c r="AP305" s="97"/>
      <c r="AQ305" s="97"/>
      <c r="AR305" s="97"/>
      <c r="AS305" s="97"/>
      <c r="AT305" s="97"/>
      <c r="AU305" s="97"/>
      <c r="AV305" s="97"/>
      <c r="AW305" s="97"/>
      <c r="AX305" s="97"/>
      <c r="AY305" s="97"/>
      <c r="AZ305" s="97"/>
      <c r="BA305" s="97"/>
      <c r="BB305" s="97"/>
      <c r="BC305" s="97"/>
      <c r="BD305" s="97"/>
      <c r="BE305" s="97"/>
      <c r="BF305" s="97"/>
      <c r="BG305" s="97"/>
      <c r="BH305" s="97"/>
      <c r="BI305" s="97"/>
      <c r="BJ305" s="97"/>
      <c r="BK305" s="97"/>
      <c r="BL305" s="97"/>
      <c r="BM305" s="97"/>
      <c r="BN305" s="97"/>
      <c r="BO305" s="97"/>
      <c r="BP305" s="97"/>
      <c r="BQ305" s="97"/>
      <c r="BR305" s="97"/>
      <c r="BS305" s="97"/>
      <c r="BT305" s="97"/>
      <c r="BU305" s="97"/>
      <c r="BV305" s="97"/>
      <c r="BW305" s="97"/>
      <c r="BX305" s="97"/>
      <c r="BY305" s="97"/>
      <c r="BZ305" s="97"/>
      <c r="CA305" s="97"/>
      <c r="CB305" s="97"/>
      <c r="CC305" s="97"/>
      <c r="CD305" s="97"/>
      <c r="CE305" s="97"/>
      <c r="CF305" s="97"/>
      <c r="CG305" s="97"/>
      <c r="CH305" s="97"/>
    </row>
    <row r="306" spans="1:8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99"/>
      <c r="Z306" s="100"/>
      <c r="AA306" s="100"/>
      <c r="AB306" s="100"/>
      <c r="AC306" s="100"/>
      <c r="AD306" s="100"/>
      <c r="AE306" s="100"/>
      <c r="AF306" s="100"/>
      <c r="AG306" s="100"/>
      <c r="AH306" s="100"/>
      <c r="AI306" s="100"/>
      <c r="AJ306" s="100"/>
      <c r="AK306" s="100"/>
      <c r="AL306" s="100"/>
      <c r="AM306" s="97"/>
      <c r="AN306" s="97"/>
      <c r="AO306" s="97"/>
      <c r="AP306" s="97"/>
      <c r="AQ306" s="97"/>
      <c r="AR306" s="97"/>
      <c r="AS306" s="97"/>
      <c r="AT306" s="97"/>
      <c r="AU306" s="97"/>
      <c r="AV306" s="97"/>
      <c r="AW306" s="97"/>
      <c r="AX306" s="97"/>
      <c r="AY306" s="97"/>
      <c r="AZ306" s="97"/>
      <c r="BA306" s="97"/>
      <c r="BB306" s="97"/>
      <c r="BC306" s="97"/>
      <c r="BD306" s="97"/>
      <c r="BE306" s="97"/>
      <c r="BF306" s="97"/>
      <c r="BG306" s="97"/>
      <c r="BH306" s="97"/>
      <c r="BI306" s="97"/>
      <c r="BJ306" s="97"/>
      <c r="BK306" s="97"/>
      <c r="BL306" s="97"/>
      <c r="BM306" s="97"/>
      <c r="BN306" s="97"/>
      <c r="BO306" s="97"/>
      <c r="BP306" s="97"/>
      <c r="BQ306" s="97"/>
      <c r="BR306" s="97"/>
      <c r="BS306" s="97"/>
      <c r="BT306" s="97"/>
      <c r="BU306" s="97"/>
      <c r="BV306" s="97"/>
      <c r="BW306" s="97"/>
      <c r="BX306" s="97"/>
      <c r="BY306" s="97"/>
      <c r="BZ306" s="97"/>
      <c r="CA306" s="97"/>
      <c r="CB306" s="97"/>
      <c r="CC306" s="97"/>
      <c r="CD306" s="97"/>
      <c r="CE306" s="97"/>
      <c r="CF306" s="97"/>
      <c r="CG306" s="97"/>
      <c r="CH306" s="97"/>
    </row>
    <row r="307" spans="1:86">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99"/>
      <c r="Z307" s="100"/>
      <c r="AA307" s="100"/>
      <c r="AB307" s="100"/>
      <c r="AC307" s="100"/>
      <c r="AD307" s="100"/>
      <c r="AE307" s="100"/>
      <c r="AF307" s="100"/>
      <c r="AG307" s="100"/>
      <c r="AH307" s="100"/>
      <c r="AI307" s="100"/>
      <c r="AJ307" s="100"/>
      <c r="AK307" s="100"/>
      <c r="AL307" s="100"/>
      <c r="AM307" s="97"/>
      <c r="AN307" s="97"/>
      <c r="AO307" s="97"/>
      <c r="AP307" s="97"/>
      <c r="AQ307" s="97"/>
      <c r="AR307" s="97"/>
      <c r="AS307" s="97"/>
      <c r="AT307" s="97"/>
      <c r="AU307" s="97"/>
      <c r="AV307" s="97"/>
      <c r="AW307" s="97"/>
      <c r="AX307" s="97"/>
      <c r="AY307" s="97"/>
      <c r="AZ307" s="97"/>
      <c r="BA307" s="97"/>
      <c r="BB307" s="97"/>
      <c r="BC307" s="97"/>
      <c r="BD307" s="97"/>
      <c r="BE307" s="97"/>
      <c r="BF307" s="97"/>
      <c r="BG307" s="97"/>
      <c r="BH307" s="97"/>
      <c r="BI307" s="97"/>
      <c r="BJ307" s="97"/>
      <c r="BK307" s="97"/>
      <c r="BL307" s="97"/>
      <c r="BM307" s="97"/>
      <c r="BN307" s="97"/>
      <c r="BO307" s="97"/>
      <c r="BP307" s="97"/>
      <c r="BQ307" s="97"/>
      <c r="BR307" s="97"/>
      <c r="BS307" s="97"/>
      <c r="BT307" s="97"/>
      <c r="BU307" s="97"/>
      <c r="BV307" s="97"/>
      <c r="BW307" s="97"/>
      <c r="BX307" s="97"/>
      <c r="BY307" s="97"/>
      <c r="BZ307" s="97"/>
      <c r="CA307" s="97"/>
      <c r="CB307" s="97"/>
      <c r="CC307" s="97"/>
      <c r="CD307" s="97"/>
      <c r="CE307" s="97"/>
      <c r="CF307" s="97"/>
      <c r="CG307" s="97"/>
      <c r="CH307" s="97"/>
    </row>
    <row r="308" spans="1:86">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99"/>
      <c r="Z308" s="100"/>
      <c r="AA308" s="100"/>
      <c r="AB308" s="100"/>
      <c r="AC308" s="100"/>
      <c r="AD308" s="100"/>
      <c r="AE308" s="100"/>
      <c r="AF308" s="100"/>
      <c r="AG308" s="100"/>
      <c r="AH308" s="100"/>
      <c r="AI308" s="100"/>
      <c r="AJ308" s="100"/>
      <c r="AK308" s="100"/>
      <c r="AL308" s="100"/>
      <c r="AM308" s="97"/>
      <c r="AN308" s="97"/>
      <c r="AO308" s="97"/>
      <c r="AP308" s="97"/>
      <c r="AQ308" s="97"/>
      <c r="AR308" s="97"/>
      <c r="AS308" s="97"/>
      <c r="AT308" s="97"/>
      <c r="AU308" s="97"/>
      <c r="AV308" s="97"/>
      <c r="AW308" s="97"/>
      <c r="AX308" s="97"/>
      <c r="AY308" s="97"/>
      <c r="AZ308" s="97"/>
      <c r="BA308" s="97"/>
      <c r="BB308" s="97"/>
      <c r="BC308" s="97"/>
      <c r="BD308" s="97"/>
      <c r="BE308" s="97"/>
      <c r="BF308" s="97"/>
      <c r="BG308" s="97"/>
      <c r="BH308" s="97"/>
      <c r="BI308" s="97"/>
      <c r="BJ308" s="97"/>
      <c r="BK308" s="97"/>
      <c r="BL308" s="97"/>
      <c r="BM308" s="97"/>
      <c r="BN308" s="97"/>
      <c r="BO308" s="97"/>
      <c r="BP308" s="97"/>
      <c r="BQ308" s="97"/>
      <c r="BR308" s="97"/>
      <c r="BS308" s="97"/>
      <c r="BT308" s="97"/>
      <c r="BU308" s="97"/>
      <c r="BV308" s="97"/>
      <c r="BW308" s="97"/>
      <c r="BX308" s="97"/>
      <c r="BY308" s="97"/>
      <c r="BZ308" s="97"/>
      <c r="CA308" s="97"/>
      <c r="CB308" s="97"/>
      <c r="CC308" s="97"/>
      <c r="CD308" s="97"/>
      <c r="CE308" s="97"/>
      <c r="CF308" s="97"/>
      <c r="CG308" s="97"/>
      <c r="CH308" s="97"/>
    </row>
    <row r="309" spans="1:86">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99"/>
      <c r="Z309" s="100"/>
      <c r="AA309" s="100"/>
      <c r="AB309" s="100"/>
      <c r="AC309" s="100"/>
      <c r="AD309" s="100"/>
      <c r="AE309" s="100"/>
      <c r="AF309" s="100"/>
      <c r="AG309" s="100"/>
      <c r="AH309" s="100"/>
      <c r="AI309" s="100"/>
      <c r="AJ309" s="100"/>
      <c r="AK309" s="100"/>
      <c r="AL309" s="100"/>
      <c r="AM309" s="97"/>
      <c r="AN309" s="97"/>
      <c r="AO309" s="97"/>
      <c r="AP309" s="97"/>
      <c r="AQ309" s="97"/>
      <c r="AR309" s="97"/>
      <c r="AS309" s="97"/>
      <c r="AT309" s="97"/>
      <c r="AU309" s="97"/>
      <c r="AV309" s="97"/>
      <c r="AW309" s="97"/>
      <c r="AX309" s="97"/>
      <c r="AY309" s="97"/>
      <c r="AZ309" s="97"/>
      <c r="BA309" s="97"/>
      <c r="BB309" s="97"/>
      <c r="BC309" s="97"/>
      <c r="BD309" s="97"/>
      <c r="BE309" s="97"/>
      <c r="BF309" s="97"/>
      <c r="BG309" s="97"/>
      <c r="BH309" s="97"/>
      <c r="BI309" s="97"/>
      <c r="BJ309" s="97"/>
      <c r="BK309" s="97"/>
      <c r="BL309" s="97"/>
      <c r="BM309" s="97"/>
      <c r="BN309" s="97"/>
      <c r="BO309" s="97"/>
      <c r="BP309" s="97"/>
      <c r="BQ309" s="97"/>
      <c r="BR309" s="97"/>
      <c r="BS309" s="97"/>
      <c r="BT309" s="97"/>
      <c r="BU309" s="97"/>
      <c r="BV309" s="97"/>
      <c r="BW309" s="97"/>
      <c r="BX309" s="97"/>
      <c r="BY309" s="97"/>
      <c r="BZ309" s="97"/>
      <c r="CA309" s="97"/>
      <c r="CB309" s="97"/>
      <c r="CC309" s="97"/>
      <c r="CD309" s="97"/>
      <c r="CE309" s="97"/>
      <c r="CF309" s="97"/>
      <c r="CG309" s="97"/>
      <c r="CH309" s="97"/>
    </row>
    <row r="310" spans="1:86">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99"/>
      <c r="Z310" s="100"/>
      <c r="AA310" s="100"/>
      <c r="AB310" s="100"/>
      <c r="AC310" s="100"/>
      <c r="AD310" s="100"/>
      <c r="AE310" s="100"/>
      <c r="AF310" s="100"/>
      <c r="AG310" s="100"/>
      <c r="AH310" s="100"/>
      <c r="AI310" s="100"/>
      <c r="AJ310" s="100"/>
      <c r="AK310" s="100"/>
      <c r="AL310" s="100"/>
      <c r="AM310" s="97"/>
      <c r="AN310" s="97"/>
      <c r="AO310" s="97"/>
      <c r="AP310" s="97"/>
      <c r="AQ310" s="97"/>
      <c r="AR310" s="97"/>
      <c r="AS310" s="97"/>
      <c r="AT310" s="97"/>
      <c r="AU310" s="97"/>
      <c r="AV310" s="97"/>
      <c r="AW310" s="97"/>
      <c r="AX310" s="97"/>
      <c r="AY310" s="97"/>
      <c r="AZ310" s="97"/>
      <c r="BA310" s="97"/>
      <c r="BB310" s="97"/>
      <c r="BC310" s="97"/>
      <c r="BD310" s="97"/>
      <c r="BE310" s="97"/>
      <c r="BF310" s="97"/>
      <c r="BG310" s="97"/>
      <c r="BH310" s="97"/>
      <c r="BI310" s="97"/>
      <c r="BJ310" s="97"/>
      <c r="BK310" s="97"/>
      <c r="BL310" s="97"/>
      <c r="BM310" s="97"/>
      <c r="BN310" s="97"/>
      <c r="BO310" s="97"/>
      <c r="BP310" s="97"/>
      <c r="BQ310" s="97"/>
      <c r="BR310" s="97"/>
      <c r="BS310" s="97"/>
      <c r="BT310" s="97"/>
      <c r="BU310" s="97"/>
      <c r="BV310" s="97"/>
      <c r="BW310" s="97"/>
      <c r="BX310" s="97"/>
      <c r="BY310" s="97"/>
      <c r="BZ310" s="97"/>
      <c r="CA310" s="97"/>
      <c r="CB310" s="97"/>
      <c r="CC310" s="97"/>
      <c r="CD310" s="97"/>
      <c r="CE310" s="97"/>
      <c r="CF310" s="97"/>
      <c r="CG310" s="97"/>
      <c r="CH310" s="97"/>
    </row>
    <row r="311" spans="1:86">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99"/>
      <c r="Z311" s="100"/>
      <c r="AA311" s="100"/>
      <c r="AB311" s="100"/>
      <c r="AC311" s="100"/>
      <c r="AD311" s="100"/>
      <c r="AE311" s="100"/>
      <c r="AF311" s="100"/>
      <c r="AG311" s="100"/>
      <c r="AH311" s="100"/>
      <c r="AI311" s="100"/>
      <c r="AJ311" s="100"/>
      <c r="AK311" s="100"/>
      <c r="AL311" s="100"/>
      <c r="AM311" s="97"/>
      <c r="AN311" s="97"/>
      <c r="AO311" s="97"/>
      <c r="AP311" s="97"/>
      <c r="AQ311" s="97"/>
      <c r="AR311" s="97"/>
      <c r="AS311" s="97"/>
      <c r="AT311" s="97"/>
      <c r="AU311" s="97"/>
      <c r="AV311" s="97"/>
      <c r="AW311" s="97"/>
      <c r="AX311" s="97"/>
      <c r="AY311" s="97"/>
      <c r="AZ311" s="97"/>
      <c r="BA311" s="97"/>
      <c r="BB311" s="97"/>
      <c r="BC311" s="97"/>
      <c r="BD311" s="97"/>
      <c r="BE311" s="97"/>
      <c r="BF311" s="97"/>
      <c r="BG311" s="97"/>
      <c r="BH311" s="97"/>
      <c r="BI311" s="97"/>
      <c r="BJ311" s="97"/>
      <c r="BK311" s="97"/>
      <c r="BL311" s="97"/>
      <c r="BM311" s="97"/>
      <c r="BN311" s="97"/>
      <c r="BO311" s="97"/>
      <c r="BP311" s="97"/>
      <c r="BQ311" s="97"/>
      <c r="BR311" s="97"/>
      <c r="BS311" s="97"/>
      <c r="BT311" s="97"/>
      <c r="BU311" s="97"/>
      <c r="BV311" s="97"/>
      <c r="BW311" s="97"/>
      <c r="BX311" s="97"/>
      <c r="BY311" s="97"/>
      <c r="BZ311" s="97"/>
      <c r="CA311" s="97"/>
      <c r="CB311" s="97"/>
      <c r="CC311" s="97"/>
      <c r="CD311" s="97"/>
      <c r="CE311" s="97"/>
      <c r="CF311" s="97"/>
      <c r="CG311" s="97"/>
      <c r="CH311" s="97"/>
    </row>
    <row r="312" spans="1:86">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99"/>
      <c r="Z312" s="100"/>
      <c r="AA312" s="100"/>
      <c r="AB312" s="100"/>
      <c r="AC312" s="100"/>
      <c r="AD312" s="100"/>
      <c r="AE312" s="100"/>
      <c r="AF312" s="100"/>
      <c r="AG312" s="100"/>
      <c r="AH312" s="100"/>
      <c r="AI312" s="100"/>
      <c r="AJ312" s="100"/>
      <c r="AK312" s="100"/>
      <c r="AL312" s="100"/>
      <c r="AM312" s="97"/>
      <c r="AN312" s="97"/>
      <c r="AO312" s="97"/>
      <c r="AP312" s="97"/>
      <c r="AQ312" s="97"/>
      <c r="AR312" s="97"/>
      <c r="AS312" s="97"/>
      <c r="AT312" s="97"/>
      <c r="AU312" s="97"/>
      <c r="AV312" s="97"/>
      <c r="AW312" s="97"/>
      <c r="AX312" s="97"/>
      <c r="AY312" s="97"/>
      <c r="AZ312" s="97"/>
      <c r="BA312" s="97"/>
      <c r="BB312" s="97"/>
      <c r="BC312" s="97"/>
      <c r="BD312" s="97"/>
      <c r="BE312" s="97"/>
      <c r="BF312" s="97"/>
      <c r="BG312" s="97"/>
      <c r="BH312" s="97"/>
      <c r="BI312" s="97"/>
      <c r="BJ312" s="97"/>
      <c r="BK312" s="97"/>
      <c r="BL312" s="97"/>
      <c r="BM312" s="97"/>
      <c r="BN312" s="97"/>
      <c r="BO312" s="97"/>
      <c r="BP312" s="97"/>
      <c r="BQ312" s="97"/>
      <c r="BR312" s="97"/>
      <c r="BS312" s="97"/>
      <c r="BT312" s="97"/>
      <c r="BU312" s="97"/>
      <c r="BV312" s="97"/>
      <c r="BW312" s="97"/>
      <c r="BX312" s="97"/>
      <c r="BY312" s="97"/>
      <c r="BZ312" s="97"/>
      <c r="CA312" s="97"/>
      <c r="CB312" s="97"/>
      <c r="CC312" s="97"/>
      <c r="CD312" s="97"/>
      <c r="CE312" s="97"/>
      <c r="CF312" s="97"/>
      <c r="CG312" s="97"/>
      <c r="CH312" s="97"/>
    </row>
    <row r="313" spans="1:86">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99"/>
      <c r="Z313" s="100"/>
      <c r="AA313" s="100"/>
      <c r="AB313" s="100"/>
      <c r="AC313" s="100"/>
      <c r="AD313" s="100"/>
      <c r="AE313" s="100"/>
      <c r="AF313" s="100"/>
      <c r="AG313" s="100"/>
      <c r="AH313" s="100"/>
      <c r="AI313" s="100"/>
      <c r="AJ313" s="100"/>
      <c r="AK313" s="100"/>
      <c r="AL313" s="100"/>
      <c r="AM313" s="97"/>
      <c r="AN313" s="97"/>
      <c r="AO313" s="97"/>
      <c r="AP313" s="97"/>
      <c r="AQ313" s="97"/>
      <c r="AR313" s="97"/>
      <c r="AS313" s="97"/>
      <c r="AT313" s="97"/>
      <c r="AU313" s="97"/>
      <c r="AV313" s="97"/>
      <c r="AW313" s="97"/>
      <c r="AX313" s="97"/>
      <c r="AY313" s="97"/>
      <c r="AZ313" s="97"/>
      <c r="BA313" s="97"/>
      <c r="BB313" s="97"/>
      <c r="BC313" s="97"/>
      <c r="BD313" s="97"/>
      <c r="BE313" s="97"/>
      <c r="BF313" s="97"/>
      <c r="BG313" s="97"/>
      <c r="BH313" s="97"/>
      <c r="BI313" s="97"/>
      <c r="BJ313" s="97"/>
      <c r="BK313" s="97"/>
      <c r="BL313" s="97"/>
      <c r="BM313" s="97"/>
      <c r="BN313" s="97"/>
      <c r="BO313" s="97"/>
      <c r="BP313" s="97"/>
      <c r="BQ313" s="97"/>
      <c r="BR313" s="97"/>
      <c r="BS313" s="97"/>
      <c r="BT313" s="97"/>
      <c r="BU313" s="97"/>
      <c r="BV313" s="97"/>
      <c r="BW313" s="97"/>
      <c r="BX313" s="97"/>
      <c r="BY313" s="97"/>
      <c r="BZ313" s="97"/>
      <c r="CA313" s="97"/>
      <c r="CB313" s="97"/>
      <c r="CC313" s="97"/>
      <c r="CD313" s="97"/>
      <c r="CE313" s="97"/>
      <c r="CF313" s="97"/>
      <c r="CG313" s="97"/>
      <c r="CH313" s="97"/>
    </row>
    <row r="314" spans="1:86">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99"/>
      <c r="Z314" s="100"/>
      <c r="AA314" s="100"/>
      <c r="AB314" s="100"/>
      <c r="AC314" s="100"/>
      <c r="AD314" s="100"/>
      <c r="AE314" s="100"/>
      <c r="AF314" s="100"/>
      <c r="AG314" s="100"/>
      <c r="AH314" s="100"/>
      <c r="AI314" s="100"/>
      <c r="AJ314" s="100"/>
      <c r="AK314" s="100"/>
      <c r="AL314" s="100"/>
      <c r="AM314" s="97"/>
      <c r="AN314" s="97"/>
      <c r="AO314" s="97"/>
      <c r="AP314" s="97"/>
      <c r="AQ314" s="97"/>
      <c r="AR314" s="97"/>
      <c r="AS314" s="97"/>
      <c r="AT314" s="97"/>
      <c r="AU314" s="97"/>
      <c r="AV314" s="97"/>
      <c r="AW314" s="97"/>
      <c r="AX314" s="97"/>
      <c r="AY314" s="97"/>
      <c r="AZ314" s="97"/>
      <c r="BA314" s="97"/>
      <c r="BB314" s="97"/>
      <c r="BC314" s="97"/>
      <c r="BD314" s="97"/>
      <c r="BE314" s="97"/>
      <c r="BF314" s="97"/>
      <c r="BG314" s="97"/>
      <c r="BH314" s="97"/>
      <c r="BI314" s="97"/>
      <c r="BJ314" s="97"/>
      <c r="BK314" s="97"/>
      <c r="BL314" s="97"/>
      <c r="BM314" s="97"/>
      <c r="BN314" s="97"/>
      <c r="BO314" s="97"/>
      <c r="BP314" s="97"/>
      <c r="BQ314" s="97"/>
      <c r="BR314" s="97"/>
      <c r="BS314" s="97"/>
      <c r="BT314" s="97"/>
      <c r="BU314" s="97"/>
      <c r="BV314" s="97"/>
      <c r="BW314" s="97"/>
      <c r="BX314" s="97"/>
      <c r="BY314" s="97"/>
      <c r="BZ314" s="97"/>
      <c r="CA314" s="97"/>
      <c r="CB314" s="97"/>
      <c r="CC314" s="97"/>
      <c r="CD314" s="97"/>
      <c r="CE314" s="97"/>
      <c r="CF314" s="97"/>
      <c r="CG314" s="97"/>
      <c r="CH314" s="97"/>
    </row>
    <row r="315" spans="1:86">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99"/>
      <c r="Z315" s="100"/>
      <c r="AA315" s="100"/>
      <c r="AB315" s="100"/>
      <c r="AC315" s="100"/>
      <c r="AD315" s="100"/>
      <c r="AE315" s="100"/>
      <c r="AF315" s="100"/>
      <c r="AG315" s="100"/>
      <c r="AH315" s="100"/>
      <c r="AI315" s="100"/>
      <c r="AJ315" s="100"/>
      <c r="AK315" s="100"/>
      <c r="AL315" s="100"/>
      <c r="AM315" s="97"/>
      <c r="AN315" s="97"/>
      <c r="AO315" s="97"/>
      <c r="AP315" s="97"/>
      <c r="AQ315" s="97"/>
      <c r="AR315" s="97"/>
      <c r="AS315" s="97"/>
      <c r="AT315" s="97"/>
      <c r="AU315" s="97"/>
      <c r="AV315" s="97"/>
      <c r="AW315" s="97"/>
      <c r="AX315" s="97"/>
      <c r="AY315" s="97"/>
      <c r="AZ315" s="97"/>
      <c r="BA315" s="97"/>
      <c r="BB315" s="97"/>
      <c r="BC315" s="97"/>
      <c r="BD315" s="97"/>
      <c r="BE315" s="97"/>
      <c r="BF315" s="97"/>
      <c r="BG315" s="97"/>
      <c r="BH315" s="97"/>
      <c r="BI315" s="97"/>
      <c r="BJ315" s="97"/>
      <c r="BK315" s="97"/>
      <c r="BL315" s="97"/>
      <c r="BM315" s="97"/>
      <c r="BN315" s="97"/>
      <c r="BO315" s="97"/>
      <c r="BP315" s="97"/>
      <c r="BQ315" s="97"/>
      <c r="BR315" s="97"/>
      <c r="BS315" s="97"/>
      <c r="BT315" s="97"/>
      <c r="BU315" s="97"/>
      <c r="BV315" s="97"/>
      <c r="BW315" s="97"/>
      <c r="BX315" s="97"/>
      <c r="BY315" s="97"/>
      <c r="BZ315" s="97"/>
      <c r="CA315" s="97"/>
      <c r="CB315" s="97"/>
      <c r="CC315" s="97"/>
      <c r="CD315" s="97"/>
      <c r="CE315" s="97"/>
      <c r="CF315" s="97"/>
      <c r="CG315" s="97"/>
      <c r="CH315" s="97"/>
    </row>
    <row r="316" spans="1:8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99"/>
      <c r="Z316" s="100"/>
      <c r="AA316" s="100"/>
      <c r="AB316" s="100"/>
      <c r="AC316" s="100"/>
      <c r="AD316" s="100"/>
      <c r="AE316" s="100"/>
      <c r="AF316" s="100"/>
      <c r="AG316" s="100"/>
      <c r="AH316" s="100"/>
      <c r="AI316" s="100"/>
      <c r="AJ316" s="100"/>
      <c r="AK316" s="100"/>
      <c r="AL316" s="100"/>
      <c r="AM316" s="97"/>
      <c r="AN316" s="97"/>
      <c r="AO316" s="97"/>
      <c r="AP316" s="97"/>
      <c r="AQ316" s="97"/>
      <c r="AR316" s="97"/>
      <c r="AS316" s="97"/>
      <c r="AT316" s="97"/>
      <c r="AU316" s="97"/>
      <c r="AV316" s="97"/>
      <c r="AW316" s="97"/>
      <c r="AX316" s="97"/>
      <c r="AY316" s="97"/>
      <c r="AZ316" s="97"/>
      <c r="BA316" s="97"/>
      <c r="BB316" s="97"/>
      <c r="BC316" s="97"/>
      <c r="BD316" s="97"/>
      <c r="BE316" s="97"/>
      <c r="BF316" s="97"/>
      <c r="BG316" s="97"/>
      <c r="BH316" s="97"/>
      <c r="BI316" s="97"/>
      <c r="BJ316" s="97"/>
      <c r="BK316" s="97"/>
      <c r="BL316" s="97"/>
      <c r="BM316" s="97"/>
      <c r="BN316" s="97"/>
      <c r="BO316" s="97"/>
      <c r="BP316" s="97"/>
      <c r="BQ316" s="97"/>
      <c r="BR316" s="97"/>
      <c r="BS316" s="97"/>
      <c r="BT316" s="97"/>
      <c r="BU316" s="97"/>
      <c r="BV316" s="97"/>
      <c r="BW316" s="97"/>
      <c r="BX316" s="97"/>
      <c r="BY316" s="97"/>
      <c r="BZ316" s="97"/>
      <c r="CA316" s="97"/>
      <c r="CB316" s="97"/>
      <c r="CC316" s="97"/>
      <c r="CD316" s="97"/>
      <c r="CE316" s="97"/>
      <c r="CF316" s="97"/>
      <c r="CG316" s="97"/>
      <c r="CH316" s="97"/>
    </row>
    <row r="317" spans="1:86">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99"/>
      <c r="Z317" s="100"/>
      <c r="AA317" s="100"/>
      <c r="AB317" s="100"/>
      <c r="AC317" s="100"/>
      <c r="AD317" s="100"/>
      <c r="AE317" s="100"/>
      <c r="AF317" s="100"/>
      <c r="AG317" s="100"/>
      <c r="AH317" s="100"/>
      <c r="AI317" s="100"/>
      <c r="AJ317" s="100"/>
      <c r="AK317" s="100"/>
      <c r="AL317" s="100"/>
      <c r="AM317" s="97"/>
      <c r="AN317" s="97"/>
      <c r="AO317" s="97"/>
      <c r="AP317" s="97"/>
      <c r="AQ317" s="97"/>
      <c r="AR317" s="97"/>
      <c r="AS317" s="97"/>
      <c r="AT317" s="97"/>
      <c r="AU317" s="97"/>
      <c r="AV317" s="97"/>
      <c r="AW317" s="97"/>
      <c r="AX317" s="97"/>
      <c r="AY317" s="97"/>
      <c r="AZ317" s="97"/>
      <c r="BA317" s="97"/>
      <c r="BB317" s="97"/>
      <c r="BC317" s="97"/>
      <c r="BD317" s="97"/>
      <c r="BE317" s="97"/>
      <c r="BF317" s="97"/>
      <c r="BG317" s="97"/>
      <c r="BH317" s="97"/>
      <c r="BI317" s="97"/>
      <c r="BJ317" s="97"/>
      <c r="BK317" s="97"/>
      <c r="BL317" s="97"/>
      <c r="BM317" s="97"/>
      <c r="BN317" s="97"/>
      <c r="BO317" s="97"/>
      <c r="BP317" s="97"/>
      <c r="BQ317" s="97"/>
      <c r="BR317" s="97"/>
      <c r="BS317" s="97"/>
      <c r="BT317" s="97"/>
      <c r="BU317" s="97"/>
      <c r="BV317" s="97"/>
      <c r="BW317" s="97"/>
      <c r="BX317" s="97"/>
      <c r="BY317" s="97"/>
      <c r="BZ317" s="97"/>
      <c r="CA317" s="97"/>
      <c r="CB317" s="97"/>
      <c r="CC317" s="97"/>
      <c r="CD317" s="97"/>
      <c r="CE317" s="97"/>
      <c r="CF317" s="97"/>
      <c r="CG317" s="97"/>
      <c r="CH317" s="97"/>
    </row>
    <row r="318" spans="1:86">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99"/>
      <c r="Z318" s="100"/>
      <c r="AA318" s="100"/>
      <c r="AB318" s="100"/>
      <c r="AC318" s="100"/>
      <c r="AD318" s="100"/>
      <c r="AE318" s="100"/>
      <c r="AF318" s="100"/>
      <c r="AG318" s="100"/>
      <c r="AH318" s="100"/>
      <c r="AI318" s="100"/>
      <c r="AJ318" s="100"/>
      <c r="AK318" s="100"/>
      <c r="AL318" s="100"/>
      <c r="AM318" s="97"/>
      <c r="AN318" s="97"/>
      <c r="AO318" s="97"/>
      <c r="AP318" s="97"/>
      <c r="AQ318" s="97"/>
      <c r="AR318" s="97"/>
      <c r="AS318" s="97"/>
      <c r="AT318" s="97"/>
      <c r="AU318" s="97"/>
      <c r="AV318" s="97"/>
      <c r="AW318" s="97"/>
      <c r="AX318" s="97"/>
      <c r="AY318" s="97"/>
      <c r="AZ318" s="97"/>
      <c r="BA318" s="97"/>
      <c r="BB318" s="97"/>
      <c r="BC318" s="97"/>
      <c r="BD318" s="97"/>
      <c r="BE318" s="97"/>
      <c r="BF318" s="97"/>
      <c r="BG318" s="97"/>
      <c r="BH318" s="97"/>
      <c r="BI318" s="97"/>
      <c r="BJ318" s="97"/>
      <c r="BK318" s="97"/>
      <c r="BL318" s="97"/>
      <c r="BM318" s="97"/>
      <c r="BN318" s="97"/>
      <c r="BO318" s="97"/>
      <c r="BP318" s="97"/>
      <c r="BQ318" s="97"/>
      <c r="BR318" s="97"/>
      <c r="BS318" s="97"/>
      <c r="BT318" s="97"/>
      <c r="BU318" s="97"/>
      <c r="BV318" s="97"/>
      <c r="BW318" s="97"/>
      <c r="BX318" s="97"/>
      <c r="BY318" s="97"/>
      <c r="BZ318" s="97"/>
      <c r="CA318" s="97"/>
      <c r="CB318" s="97"/>
      <c r="CC318" s="97"/>
      <c r="CD318" s="97"/>
      <c r="CE318" s="97"/>
      <c r="CF318" s="97"/>
      <c r="CG318" s="97"/>
      <c r="CH318" s="97"/>
    </row>
    <row r="319" spans="1:86">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99"/>
      <c r="Z319" s="100"/>
      <c r="AA319" s="100"/>
      <c r="AB319" s="100"/>
      <c r="AC319" s="100"/>
      <c r="AD319" s="100"/>
      <c r="AE319" s="100"/>
      <c r="AF319" s="100"/>
      <c r="AG319" s="100"/>
      <c r="AH319" s="100"/>
      <c r="AI319" s="100"/>
      <c r="AJ319" s="100"/>
      <c r="AK319" s="100"/>
      <c r="AL319" s="100"/>
      <c r="AM319" s="97"/>
      <c r="AN319" s="97"/>
      <c r="AO319" s="97"/>
      <c r="AP319" s="97"/>
      <c r="AQ319" s="97"/>
      <c r="AR319" s="97"/>
      <c r="AS319" s="97"/>
      <c r="AT319" s="97"/>
      <c r="AU319" s="97"/>
      <c r="AV319" s="97"/>
      <c r="AW319" s="97"/>
      <c r="AX319" s="97"/>
      <c r="AY319" s="97"/>
      <c r="AZ319" s="97"/>
      <c r="BA319" s="97"/>
      <c r="BB319" s="97"/>
      <c r="BC319" s="97"/>
      <c r="BD319" s="97"/>
      <c r="BE319" s="97"/>
      <c r="BF319" s="97"/>
      <c r="BG319" s="97"/>
      <c r="BH319" s="97"/>
      <c r="BI319" s="97"/>
      <c r="BJ319" s="97"/>
      <c r="BK319" s="97"/>
      <c r="BL319" s="97"/>
      <c r="BM319" s="97"/>
      <c r="BN319" s="97"/>
      <c r="BO319" s="97"/>
      <c r="BP319" s="97"/>
      <c r="BQ319" s="97"/>
      <c r="BR319" s="97"/>
      <c r="BS319" s="97"/>
      <c r="BT319" s="97"/>
      <c r="BU319" s="97"/>
      <c r="BV319" s="97"/>
      <c r="BW319" s="97"/>
      <c r="BX319" s="97"/>
      <c r="BY319" s="97"/>
      <c r="BZ319" s="97"/>
      <c r="CA319" s="97"/>
      <c r="CB319" s="97"/>
      <c r="CC319" s="97"/>
      <c r="CD319" s="97"/>
      <c r="CE319" s="97"/>
      <c r="CF319" s="97"/>
      <c r="CG319" s="97"/>
      <c r="CH319" s="97"/>
    </row>
    <row r="320" spans="1:86">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99"/>
      <c r="Z320" s="100"/>
      <c r="AA320" s="100"/>
      <c r="AB320" s="100"/>
      <c r="AC320" s="100"/>
      <c r="AD320" s="100"/>
      <c r="AE320" s="100"/>
      <c r="AF320" s="100"/>
      <c r="AG320" s="100"/>
      <c r="AH320" s="100"/>
      <c r="AI320" s="100"/>
      <c r="AJ320" s="100"/>
      <c r="AK320" s="100"/>
      <c r="AL320" s="100"/>
      <c r="AM320" s="97"/>
      <c r="AN320" s="97"/>
      <c r="AO320" s="97"/>
      <c r="AP320" s="97"/>
      <c r="AQ320" s="97"/>
      <c r="AR320" s="97"/>
      <c r="AS320" s="97"/>
      <c r="AT320" s="97"/>
      <c r="AU320" s="97"/>
      <c r="AV320" s="97"/>
      <c r="AW320" s="97"/>
      <c r="AX320" s="97"/>
      <c r="AY320" s="97"/>
      <c r="AZ320" s="97"/>
      <c r="BA320" s="97"/>
      <c r="BB320" s="97"/>
      <c r="BC320" s="97"/>
      <c r="BD320" s="97"/>
      <c r="BE320" s="97"/>
      <c r="BF320" s="97"/>
      <c r="BG320" s="97"/>
      <c r="BH320" s="97"/>
      <c r="BI320" s="97"/>
      <c r="BJ320" s="97"/>
      <c r="BK320" s="97"/>
      <c r="BL320" s="97"/>
      <c r="BM320" s="97"/>
      <c r="BN320" s="97"/>
      <c r="BO320" s="97"/>
      <c r="BP320" s="97"/>
      <c r="BQ320" s="97"/>
      <c r="BR320" s="97"/>
      <c r="BS320" s="97"/>
      <c r="BT320" s="97"/>
      <c r="BU320" s="97"/>
      <c r="BV320" s="97"/>
      <c r="BW320" s="97"/>
      <c r="BX320" s="97"/>
      <c r="BY320" s="97"/>
      <c r="BZ320" s="97"/>
      <c r="CA320" s="97"/>
      <c r="CB320" s="97"/>
      <c r="CC320" s="97"/>
      <c r="CD320" s="97"/>
      <c r="CE320" s="97"/>
      <c r="CF320" s="97"/>
      <c r="CG320" s="97"/>
      <c r="CH320" s="97"/>
    </row>
    <row r="321" spans="1:86">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99"/>
      <c r="Z321" s="100"/>
      <c r="AA321" s="100"/>
      <c r="AB321" s="100"/>
      <c r="AC321" s="100"/>
      <c r="AD321" s="100"/>
      <c r="AE321" s="100"/>
      <c r="AF321" s="100"/>
      <c r="AG321" s="100"/>
      <c r="AH321" s="100"/>
      <c r="AI321" s="100"/>
      <c r="AJ321" s="100"/>
      <c r="AK321" s="100"/>
      <c r="AL321" s="100"/>
      <c r="AM321" s="97"/>
      <c r="AN321" s="97"/>
      <c r="AO321" s="97"/>
      <c r="AP321" s="97"/>
      <c r="AQ321" s="97"/>
      <c r="AR321" s="97"/>
      <c r="AS321" s="97"/>
      <c r="AT321" s="97"/>
      <c r="AU321" s="97"/>
      <c r="AV321" s="97"/>
      <c r="AW321" s="97"/>
      <c r="AX321" s="97"/>
      <c r="AY321" s="97"/>
      <c r="AZ321" s="97"/>
      <c r="BA321" s="97"/>
      <c r="BB321" s="97"/>
      <c r="BC321" s="97"/>
      <c r="BD321" s="97"/>
      <c r="BE321" s="97"/>
      <c r="BF321" s="97"/>
      <c r="BG321" s="97"/>
      <c r="BH321" s="97"/>
      <c r="BI321" s="97"/>
      <c r="BJ321" s="97"/>
      <c r="BK321" s="97"/>
      <c r="BL321" s="97"/>
      <c r="BM321" s="97"/>
      <c r="BN321" s="97"/>
      <c r="BO321" s="97"/>
      <c r="BP321" s="97"/>
      <c r="BQ321" s="97"/>
      <c r="BR321" s="97"/>
      <c r="BS321" s="97"/>
      <c r="BT321" s="97"/>
      <c r="BU321" s="97"/>
      <c r="BV321" s="97"/>
      <c r="BW321" s="97"/>
      <c r="BX321" s="97"/>
      <c r="BY321" s="97"/>
      <c r="BZ321" s="97"/>
      <c r="CA321" s="97"/>
      <c r="CB321" s="97"/>
      <c r="CC321" s="97"/>
      <c r="CD321" s="97"/>
      <c r="CE321" s="97"/>
      <c r="CF321" s="97"/>
      <c r="CG321" s="97"/>
      <c r="CH321" s="97"/>
    </row>
    <row r="322" spans="1:86">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99"/>
      <c r="Z322" s="100"/>
      <c r="AA322" s="100"/>
      <c r="AB322" s="100"/>
      <c r="AC322" s="100"/>
      <c r="AD322" s="100"/>
      <c r="AE322" s="100"/>
      <c r="AF322" s="100"/>
      <c r="AG322" s="100"/>
      <c r="AH322" s="100"/>
      <c r="AI322" s="100"/>
      <c r="AJ322" s="100"/>
      <c r="AK322" s="100"/>
      <c r="AL322" s="100"/>
      <c r="AM322" s="97"/>
      <c r="AN322" s="97"/>
      <c r="AO322" s="97"/>
      <c r="AP322" s="97"/>
      <c r="AQ322" s="97"/>
      <c r="AR322" s="97"/>
      <c r="AS322" s="97"/>
      <c r="AT322" s="97"/>
      <c r="AU322" s="97"/>
      <c r="AV322" s="97"/>
      <c r="AW322" s="97"/>
      <c r="AX322" s="97"/>
      <c r="AY322" s="97"/>
      <c r="AZ322" s="97"/>
      <c r="BA322" s="97"/>
      <c r="BB322" s="97"/>
      <c r="BC322" s="97"/>
      <c r="BD322" s="97"/>
      <c r="BE322" s="97"/>
      <c r="BF322" s="97"/>
      <c r="BG322" s="97"/>
      <c r="BH322" s="97"/>
      <c r="BI322" s="97"/>
      <c r="BJ322" s="97"/>
      <c r="BK322" s="97"/>
      <c r="BL322" s="97"/>
      <c r="BM322" s="97"/>
      <c r="BN322" s="97"/>
      <c r="BO322" s="97"/>
      <c r="BP322" s="97"/>
      <c r="BQ322" s="97"/>
      <c r="BR322" s="97"/>
      <c r="BS322" s="97"/>
      <c r="BT322" s="97"/>
      <c r="BU322" s="97"/>
      <c r="BV322" s="97"/>
      <c r="BW322" s="97"/>
      <c r="BX322" s="97"/>
      <c r="BY322" s="97"/>
      <c r="BZ322" s="97"/>
      <c r="CA322" s="97"/>
      <c r="CB322" s="97"/>
      <c r="CC322" s="97"/>
      <c r="CD322" s="97"/>
      <c r="CE322" s="97"/>
      <c r="CF322" s="97"/>
      <c r="CG322" s="97"/>
      <c r="CH322" s="97"/>
    </row>
    <row r="323" spans="1:86">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99"/>
      <c r="Z323" s="100"/>
      <c r="AA323" s="100"/>
      <c r="AB323" s="100"/>
      <c r="AC323" s="100"/>
      <c r="AD323" s="100"/>
      <c r="AE323" s="100"/>
      <c r="AF323" s="100"/>
      <c r="AG323" s="100"/>
      <c r="AH323" s="100"/>
      <c r="AI323" s="100"/>
      <c r="AJ323" s="100"/>
      <c r="AK323" s="100"/>
      <c r="AL323" s="100"/>
      <c r="AM323" s="97"/>
      <c r="AN323" s="97"/>
      <c r="AO323" s="97"/>
      <c r="AP323" s="97"/>
      <c r="AQ323" s="97"/>
      <c r="AR323" s="97"/>
      <c r="AS323" s="97"/>
      <c r="AT323" s="97"/>
      <c r="AU323" s="97"/>
      <c r="AV323" s="97"/>
      <c r="AW323" s="97"/>
      <c r="AX323" s="97"/>
      <c r="AY323" s="97"/>
      <c r="AZ323" s="97"/>
      <c r="BA323" s="97"/>
      <c r="BB323" s="97"/>
      <c r="BC323" s="97"/>
      <c r="BD323" s="97"/>
      <c r="BE323" s="97"/>
      <c r="BF323" s="97"/>
      <c r="BG323" s="97"/>
      <c r="BH323" s="97"/>
      <c r="BI323" s="97"/>
      <c r="BJ323" s="97"/>
      <c r="BK323" s="97"/>
      <c r="BL323" s="97"/>
      <c r="BM323" s="97"/>
      <c r="BN323" s="97"/>
      <c r="BO323" s="97"/>
      <c r="BP323" s="97"/>
      <c r="BQ323" s="97"/>
      <c r="BR323" s="97"/>
      <c r="BS323" s="97"/>
      <c r="BT323" s="97"/>
      <c r="BU323" s="97"/>
      <c r="BV323" s="97"/>
      <c r="BW323" s="97"/>
      <c r="BX323" s="97"/>
      <c r="BY323" s="97"/>
      <c r="BZ323" s="97"/>
      <c r="CA323" s="97"/>
      <c r="CB323" s="97"/>
      <c r="CC323" s="97"/>
      <c r="CD323" s="97"/>
      <c r="CE323" s="97"/>
      <c r="CF323" s="97"/>
      <c r="CG323" s="97"/>
      <c r="CH323" s="97"/>
    </row>
    <row r="324" spans="1:86">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99"/>
      <c r="Z324" s="100"/>
      <c r="AA324" s="100"/>
      <c r="AB324" s="100"/>
      <c r="AC324" s="100"/>
      <c r="AD324" s="100"/>
      <c r="AE324" s="100"/>
      <c r="AF324" s="100"/>
      <c r="AG324" s="100"/>
      <c r="AH324" s="100"/>
      <c r="AI324" s="100"/>
      <c r="AJ324" s="100"/>
      <c r="AK324" s="100"/>
      <c r="AL324" s="100"/>
      <c r="AM324" s="97"/>
      <c r="AN324" s="97"/>
      <c r="AO324" s="97"/>
      <c r="AP324" s="97"/>
      <c r="AQ324" s="97"/>
      <c r="AR324" s="97"/>
      <c r="AS324" s="97"/>
      <c r="AT324" s="97"/>
      <c r="AU324" s="97"/>
      <c r="AV324" s="97"/>
      <c r="AW324" s="97"/>
      <c r="AX324" s="97"/>
      <c r="AY324" s="97"/>
      <c r="AZ324" s="97"/>
      <c r="BA324" s="97"/>
      <c r="BB324" s="97"/>
      <c r="BC324" s="97"/>
      <c r="BD324" s="97"/>
      <c r="BE324" s="97"/>
      <c r="BF324" s="97"/>
      <c r="BG324" s="97"/>
      <c r="BH324" s="97"/>
      <c r="BI324" s="97"/>
      <c r="BJ324" s="97"/>
      <c r="BK324" s="97"/>
      <c r="BL324" s="97"/>
      <c r="BM324" s="97"/>
      <c r="BN324" s="97"/>
      <c r="BO324" s="97"/>
      <c r="BP324" s="97"/>
      <c r="BQ324" s="97"/>
      <c r="BR324" s="97"/>
      <c r="BS324" s="97"/>
      <c r="BT324" s="97"/>
      <c r="BU324" s="97"/>
      <c r="BV324" s="97"/>
      <c r="BW324" s="97"/>
      <c r="BX324" s="97"/>
      <c r="BY324" s="97"/>
      <c r="BZ324" s="97"/>
      <c r="CA324" s="97"/>
      <c r="CB324" s="97"/>
      <c r="CC324" s="97"/>
      <c r="CD324" s="97"/>
      <c r="CE324" s="97"/>
      <c r="CF324" s="97"/>
      <c r="CG324" s="97"/>
      <c r="CH324" s="97"/>
    </row>
    <row r="325" spans="1:86">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99"/>
      <c r="Z325" s="100"/>
      <c r="AA325" s="100"/>
      <c r="AB325" s="100"/>
      <c r="AC325" s="100"/>
      <c r="AD325" s="100"/>
      <c r="AE325" s="100"/>
      <c r="AF325" s="100"/>
      <c r="AG325" s="100"/>
      <c r="AH325" s="100"/>
      <c r="AI325" s="100"/>
      <c r="AJ325" s="100"/>
      <c r="AK325" s="100"/>
      <c r="AL325" s="100"/>
      <c r="AM325" s="97"/>
      <c r="AN325" s="97"/>
      <c r="AO325" s="97"/>
      <c r="AP325" s="97"/>
      <c r="AQ325" s="97"/>
      <c r="AR325" s="97"/>
      <c r="AS325" s="97"/>
      <c r="AT325" s="97"/>
      <c r="AU325" s="97"/>
      <c r="AV325" s="97"/>
      <c r="AW325" s="97"/>
      <c r="AX325" s="97"/>
      <c r="AY325" s="97"/>
      <c r="AZ325" s="97"/>
      <c r="BA325" s="97"/>
      <c r="BB325" s="97"/>
      <c r="BC325" s="97"/>
      <c r="BD325" s="97"/>
      <c r="BE325" s="97"/>
      <c r="BF325" s="97"/>
      <c r="BG325" s="97"/>
      <c r="BH325" s="97"/>
      <c r="BI325" s="97"/>
      <c r="BJ325" s="97"/>
      <c r="BK325" s="97"/>
      <c r="BL325" s="97"/>
      <c r="BM325" s="97"/>
      <c r="BN325" s="97"/>
      <c r="BO325" s="97"/>
      <c r="BP325" s="97"/>
      <c r="BQ325" s="97"/>
      <c r="BR325" s="97"/>
      <c r="BS325" s="97"/>
      <c r="BT325" s="97"/>
      <c r="BU325" s="97"/>
      <c r="BV325" s="97"/>
      <c r="BW325" s="97"/>
      <c r="BX325" s="97"/>
      <c r="BY325" s="97"/>
      <c r="BZ325" s="97"/>
      <c r="CA325" s="97"/>
      <c r="CB325" s="97"/>
      <c r="CC325" s="97"/>
      <c r="CD325" s="97"/>
      <c r="CE325" s="97"/>
      <c r="CF325" s="97"/>
      <c r="CG325" s="97"/>
      <c r="CH325" s="97"/>
    </row>
    <row r="326" spans="1:8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99"/>
      <c r="Z326" s="100"/>
      <c r="AA326" s="100"/>
      <c r="AB326" s="100"/>
      <c r="AC326" s="100"/>
      <c r="AD326" s="100"/>
      <c r="AE326" s="100"/>
      <c r="AF326" s="100"/>
      <c r="AG326" s="100"/>
      <c r="AH326" s="100"/>
      <c r="AI326" s="100"/>
      <c r="AJ326" s="100"/>
      <c r="AK326" s="100"/>
      <c r="AL326" s="100"/>
      <c r="AM326" s="97"/>
      <c r="AN326" s="97"/>
      <c r="AO326" s="97"/>
      <c r="AP326" s="97"/>
      <c r="AQ326" s="97"/>
      <c r="AR326" s="97"/>
      <c r="AS326" s="97"/>
      <c r="AT326" s="97"/>
      <c r="AU326" s="97"/>
      <c r="AV326" s="97"/>
      <c r="AW326" s="97"/>
      <c r="AX326" s="97"/>
      <c r="AY326" s="97"/>
      <c r="AZ326" s="97"/>
      <c r="BA326" s="97"/>
      <c r="BB326" s="97"/>
      <c r="BC326" s="97"/>
      <c r="BD326" s="97"/>
      <c r="BE326" s="97"/>
      <c r="BF326" s="97"/>
      <c r="BG326" s="97"/>
      <c r="BH326" s="97"/>
      <c r="BI326" s="97"/>
      <c r="BJ326" s="97"/>
      <c r="BK326" s="97"/>
      <c r="BL326" s="97"/>
      <c r="BM326" s="97"/>
      <c r="BN326" s="97"/>
      <c r="BO326" s="97"/>
      <c r="BP326" s="97"/>
      <c r="BQ326" s="97"/>
      <c r="BR326" s="97"/>
      <c r="BS326" s="97"/>
      <c r="BT326" s="97"/>
      <c r="BU326" s="97"/>
      <c r="BV326" s="97"/>
      <c r="BW326" s="97"/>
      <c r="BX326" s="97"/>
      <c r="BY326" s="97"/>
      <c r="BZ326" s="97"/>
      <c r="CA326" s="97"/>
      <c r="CB326" s="97"/>
      <c r="CC326" s="97"/>
      <c r="CD326" s="97"/>
      <c r="CE326" s="97"/>
      <c r="CF326" s="97"/>
      <c r="CG326" s="97"/>
      <c r="CH326" s="97"/>
    </row>
    <row r="327" spans="1:86">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99"/>
      <c r="Z327" s="100"/>
      <c r="AA327" s="100"/>
      <c r="AB327" s="100"/>
      <c r="AC327" s="100"/>
      <c r="AD327" s="100"/>
      <c r="AE327" s="100"/>
      <c r="AF327" s="100"/>
      <c r="AG327" s="100"/>
      <c r="AH327" s="100"/>
      <c r="AI327" s="100"/>
      <c r="AJ327" s="100"/>
      <c r="AK327" s="100"/>
      <c r="AL327" s="100"/>
      <c r="AM327" s="97"/>
      <c r="AN327" s="97"/>
      <c r="AO327" s="97"/>
      <c r="AP327" s="97"/>
      <c r="AQ327" s="97"/>
      <c r="AR327" s="97"/>
      <c r="AS327" s="97"/>
      <c r="AT327" s="97"/>
      <c r="AU327" s="97"/>
      <c r="AV327" s="97"/>
      <c r="AW327" s="97"/>
      <c r="AX327" s="97"/>
      <c r="AY327" s="97"/>
      <c r="AZ327" s="97"/>
      <c r="BA327" s="97"/>
      <c r="BB327" s="97"/>
      <c r="BC327" s="97"/>
      <c r="BD327" s="97"/>
      <c r="BE327" s="97"/>
      <c r="BF327" s="97"/>
      <c r="BG327" s="97"/>
      <c r="BH327" s="97"/>
      <c r="BI327" s="97"/>
      <c r="BJ327" s="97"/>
      <c r="BK327" s="97"/>
      <c r="BL327" s="97"/>
      <c r="BM327" s="97"/>
      <c r="BN327" s="97"/>
      <c r="BO327" s="97"/>
      <c r="BP327" s="97"/>
      <c r="BQ327" s="97"/>
      <c r="BR327" s="97"/>
      <c r="BS327" s="97"/>
      <c r="BT327" s="97"/>
      <c r="BU327" s="97"/>
      <c r="BV327" s="97"/>
      <c r="BW327" s="97"/>
      <c r="BX327" s="97"/>
      <c r="BY327" s="97"/>
      <c r="BZ327" s="97"/>
      <c r="CA327" s="97"/>
      <c r="CB327" s="97"/>
      <c r="CC327" s="97"/>
      <c r="CD327" s="97"/>
      <c r="CE327" s="97"/>
      <c r="CF327" s="97"/>
      <c r="CG327" s="97"/>
      <c r="CH327" s="97"/>
    </row>
    <row r="328" spans="1:86">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99"/>
      <c r="Z328" s="100"/>
      <c r="AA328" s="100"/>
      <c r="AB328" s="100"/>
      <c r="AC328" s="100"/>
      <c r="AD328" s="100"/>
      <c r="AE328" s="100"/>
      <c r="AF328" s="100"/>
      <c r="AG328" s="100"/>
      <c r="AH328" s="100"/>
      <c r="AI328" s="100"/>
      <c r="AJ328" s="100"/>
      <c r="AK328" s="100"/>
      <c r="AL328" s="100"/>
      <c r="AM328" s="97"/>
      <c r="AN328" s="97"/>
      <c r="AO328" s="97"/>
      <c r="AP328" s="97"/>
      <c r="AQ328" s="97"/>
      <c r="AR328" s="97"/>
      <c r="AS328" s="97"/>
      <c r="AT328" s="97"/>
      <c r="AU328" s="97"/>
      <c r="AV328" s="97"/>
      <c r="AW328" s="97"/>
      <c r="AX328" s="97"/>
      <c r="AY328" s="97"/>
      <c r="AZ328" s="97"/>
      <c r="BA328" s="97"/>
      <c r="BB328" s="97"/>
      <c r="BC328" s="97"/>
      <c r="BD328" s="97"/>
      <c r="BE328" s="97"/>
      <c r="BF328" s="97"/>
      <c r="BG328" s="97"/>
      <c r="BH328" s="97"/>
      <c r="BI328" s="97"/>
      <c r="BJ328" s="97"/>
      <c r="BK328" s="97"/>
      <c r="BL328" s="97"/>
      <c r="BM328" s="97"/>
      <c r="BN328" s="97"/>
      <c r="BO328" s="97"/>
      <c r="BP328" s="97"/>
      <c r="BQ328" s="97"/>
      <c r="BR328" s="97"/>
      <c r="BS328" s="97"/>
      <c r="BT328" s="97"/>
      <c r="BU328" s="97"/>
      <c r="BV328" s="97"/>
      <c r="BW328" s="97"/>
      <c r="BX328" s="97"/>
      <c r="BY328" s="97"/>
      <c r="BZ328" s="97"/>
      <c r="CA328" s="97"/>
      <c r="CB328" s="97"/>
      <c r="CC328" s="97"/>
      <c r="CD328" s="97"/>
      <c r="CE328" s="97"/>
      <c r="CF328" s="97"/>
      <c r="CG328" s="97"/>
      <c r="CH328" s="97"/>
    </row>
    <row r="329" spans="1:86">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99"/>
      <c r="Z329" s="100"/>
      <c r="AA329" s="100"/>
      <c r="AB329" s="100"/>
      <c r="AC329" s="100"/>
      <c r="AD329" s="100"/>
      <c r="AE329" s="100"/>
      <c r="AF329" s="100"/>
      <c r="AG329" s="100"/>
      <c r="AH329" s="100"/>
      <c r="AI329" s="100"/>
      <c r="AJ329" s="100"/>
      <c r="AK329" s="100"/>
      <c r="AL329" s="100"/>
      <c r="AM329" s="97"/>
      <c r="AN329" s="97"/>
      <c r="AO329" s="97"/>
      <c r="AP329" s="97"/>
      <c r="AQ329" s="97"/>
      <c r="AR329" s="97"/>
      <c r="AS329" s="97"/>
      <c r="AT329" s="97"/>
      <c r="AU329" s="97"/>
      <c r="AV329" s="97"/>
      <c r="AW329" s="97"/>
      <c r="AX329" s="97"/>
      <c r="AY329" s="97"/>
      <c r="AZ329" s="97"/>
      <c r="BA329" s="97"/>
      <c r="BB329" s="97"/>
      <c r="BC329" s="97"/>
      <c r="BD329" s="97"/>
      <c r="BE329" s="97"/>
      <c r="BF329" s="97"/>
      <c r="BG329" s="97"/>
      <c r="BH329" s="97"/>
      <c r="BI329" s="97"/>
      <c r="BJ329" s="97"/>
      <c r="BK329" s="97"/>
      <c r="BL329" s="97"/>
      <c r="BM329" s="97"/>
      <c r="BN329" s="97"/>
      <c r="BO329" s="97"/>
      <c r="BP329" s="97"/>
      <c r="BQ329" s="97"/>
      <c r="BR329" s="97"/>
      <c r="BS329" s="97"/>
      <c r="BT329" s="97"/>
      <c r="BU329" s="97"/>
      <c r="BV329" s="97"/>
      <c r="BW329" s="97"/>
      <c r="BX329" s="97"/>
      <c r="BY329" s="97"/>
      <c r="BZ329" s="97"/>
      <c r="CA329" s="97"/>
      <c r="CB329" s="97"/>
      <c r="CC329" s="97"/>
      <c r="CD329" s="97"/>
      <c r="CE329" s="97"/>
      <c r="CF329" s="97"/>
      <c r="CG329" s="97"/>
      <c r="CH329" s="97"/>
    </row>
    <row r="330" spans="1:86">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99"/>
      <c r="Z330" s="100"/>
      <c r="AA330" s="100"/>
      <c r="AB330" s="100"/>
      <c r="AC330" s="100"/>
      <c r="AD330" s="100"/>
      <c r="AE330" s="100"/>
      <c r="AF330" s="100"/>
      <c r="AG330" s="100"/>
      <c r="AH330" s="100"/>
      <c r="AI330" s="100"/>
      <c r="AJ330" s="100"/>
      <c r="AK330" s="100"/>
      <c r="AL330" s="100"/>
      <c r="AM330" s="97"/>
      <c r="AN330" s="97"/>
      <c r="AO330" s="97"/>
      <c r="AP330" s="97"/>
      <c r="AQ330" s="97"/>
      <c r="AR330" s="97"/>
      <c r="AS330" s="97"/>
      <c r="AT330" s="97"/>
      <c r="AU330" s="97"/>
      <c r="AV330" s="97"/>
      <c r="AW330" s="97"/>
      <c r="AX330" s="97"/>
      <c r="AY330" s="97"/>
      <c r="AZ330" s="97"/>
      <c r="BA330" s="97"/>
      <c r="BB330" s="97"/>
      <c r="BC330" s="97"/>
      <c r="BD330" s="97"/>
      <c r="BE330" s="97"/>
      <c r="BF330" s="97"/>
      <c r="BG330" s="97"/>
      <c r="BH330" s="97"/>
      <c r="BI330" s="97"/>
      <c r="BJ330" s="97"/>
      <c r="BK330" s="97"/>
      <c r="BL330" s="97"/>
      <c r="BM330" s="97"/>
      <c r="BN330" s="97"/>
      <c r="BO330" s="97"/>
      <c r="BP330" s="97"/>
      <c r="BQ330" s="97"/>
      <c r="BR330" s="97"/>
      <c r="BS330" s="97"/>
      <c r="BT330" s="97"/>
      <c r="BU330" s="97"/>
      <c r="BV330" s="97"/>
      <c r="BW330" s="97"/>
      <c r="BX330" s="97"/>
      <c r="BY330" s="97"/>
      <c r="BZ330" s="97"/>
      <c r="CA330" s="97"/>
      <c r="CB330" s="97"/>
      <c r="CC330" s="97"/>
      <c r="CD330" s="97"/>
      <c r="CE330" s="97"/>
      <c r="CF330" s="97"/>
      <c r="CG330" s="97"/>
      <c r="CH330" s="97"/>
    </row>
    <row r="331" spans="1:86">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99"/>
      <c r="Z331" s="100"/>
      <c r="AA331" s="100"/>
      <c r="AB331" s="100"/>
      <c r="AC331" s="100"/>
      <c r="AD331" s="100"/>
      <c r="AE331" s="100"/>
      <c r="AF331" s="100"/>
      <c r="AG331" s="100"/>
      <c r="AH331" s="100"/>
      <c r="AI331" s="100"/>
      <c r="AJ331" s="100"/>
      <c r="AK331" s="100"/>
      <c r="AL331" s="100"/>
      <c r="AM331" s="97"/>
      <c r="AN331" s="97"/>
      <c r="AO331" s="97"/>
      <c r="AP331" s="97"/>
      <c r="AQ331" s="97"/>
      <c r="AR331" s="97"/>
      <c r="AS331" s="97"/>
      <c r="AT331" s="97"/>
      <c r="AU331" s="97"/>
      <c r="AV331" s="97"/>
      <c r="AW331" s="97"/>
      <c r="AX331" s="97"/>
      <c r="AY331" s="97"/>
      <c r="AZ331" s="97"/>
      <c r="BA331" s="97"/>
      <c r="BB331" s="97"/>
      <c r="BC331" s="97"/>
      <c r="BD331" s="97"/>
      <c r="BE331" s="97"/>
      <c r="BF331" s="97"/>
      <c r="BG331" s="97"/>
      <c r="BH331" s="97"/>
      <c r="BI331" s="97"/>
      <c r="BJ331" s="97"/>
      <c r="BK331" s="97"/>
      <c r="BL331" s="97"/>
      <c r="BM331" s="97"/>
      <c r="BN331" s="97"/>
      <c r="BO331" s="97"/>
      <c r="BP331" s="97"/>
      <c r="BQ331" s="97"/>
      <c r="BR331" s="97"/>
      <c r="BS331" s="97"/>
      <c r="BT331" s="97"/>
      <c r="BU331" s="97"/>
      <c r="BV331" s="97"/>
      <c r="BW331" s="97"/>
      <c r="BX331" s="97"/>
      <c r="BY331" s="97"/>
      <c r="BZ331" s="97"/>
      <c r="CA331" s="97"/>
      <c r="CB331" s="97"/>
      <c r="CC331" s="97"/>
      <c r="CD331" s="97"/>
      <c r="CE331" s="97"/>
      <c r="CF331" s="97"/>
      <c r="CG331" s="97"/>
      <c r="CH331" s="97"/>
    </row>
    <row r="332" spans="1:86">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99"/>
      <c r="Z332" s="100"/>
      <c r="AA332" s="100"/>
      <c r="AB332" s="100"/>
      <c r="AC332" s="100"/>
      <c r="AD332" s="100"/>
      <c r="AE332" s="100"/>
      <c r="AF332" s="100"/>
      <c r="AG332" s="100"/>
      <c r="AH332" s="100"/>
      <c r="AI332" s="100"/>
      <c r="AJ332" s="100"/>
      <c r="AK332" s="100"/>
      <c r="AL332" s="100"/>
      <c r="AM332" s="97"/>
      <c r="AN332" s="97"/>
      <c r="AO332" s="97"/>
      <c r="AP332" s="97"/>
      <c r="AQ332" s="97"/>
      <c r="AR332" s="97"/>
      <c r="AS332" s="97"/>
      <c r="AT332" s="97"/>
      <c r="AU332" s="97"/>
      <c r="AV332" s="97"/>
      <c r="AW332" s="97"/>
      <c r="AX332" s="97"/>
      <c r="AY332" s="97"/>
      <c r="AZ332" s="97"/>
      <c r="BA332" s="97"/>
      <c r="BB332" s="97"/>
      <c r="BC332" s="97"/>
      <c r="BD332" s="97"/>
      <c r="BE332" s="97"/>
      <c r="BF332" s="97"/>
      <c r="BG332" s="97"/>
      <c r="BH332" s="97"/>
      <c r="BI332" s="97"/>
      <c r="BJ332" s="97"/>
      <c r="BK332" s="97"/>
      <c r="BL332" s="97"/>
      <c r="BM332" s="97"/>
      <c r="BN332" s="97"/>
      <c r="BO332" s="97"/>
      <c r="BP332" s="97"/>
      <c r="BQ332" s="97"/>
      <c r="BR332" s="97"/>
      <c r="BS332" s="97"/>
      <c r="BT332" s="97"/>
      <c r="BU332" s="97"/>
      <c r="BV332" s="97"/>
      <c r="BW332" s="97"/>
      <c r="BX332" s="97"/>
      <c r="BY332" s="97"/>
      <c r="BZ332" s="97"/>
      <c r="CA332" s="97"/>
      <c r="CB332" s="97"/>
      <c r="CC332" s="97"/>
      <c r="CD332" s="97"/>
      <c r="CE332" s="97"/>
      <c r="CF332" s="97"/>
      <c r="CG332" s="97"/>
      <c r="CH332" s="97"/>
    </row>
    <row r="333" spans="1:86">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99"/>
      <c r="Z333" s="100"/>
      <c r="AA333" s="100"/>
      <c r="AB333" s="100"/>
      <c r="AC333" s="100"/>
      <c r="AD333" s="100"/>
      <c r="AE333" s="100"/>
      <c r="AF333" s="100"/>
      <c r="AG333" s="100"/>
      <c r="AH333" s="100"/>
      <c r="AI333" s="100"/>
      <c r="AJ333" s="100"/>
      <c r="AK333" s="100"/>
      <c r="AL333" s="100"/>
      <c r="AM333" s="97"/>
      <c r="AN333" s="97"/>
      <c r="AO333" s="97"/>
      <c r="AP333" s="97"/>
      <c r="AQ333" s="97"/>
      <c r="AR333" s="97"/>
      <c r="AS333" s="97"/>
      <c r="AT333" s="97"/>
      <c r="AU333" s="97"/>
      <c r="AV333" s="97"/>
      <c r="AW333" s="97"/>
      <c r="AX333" s="97"/>
      <c r="AY333" s="97"/>
      <c r="AZ333" s="97"/>
      <c r="BA333" s="97"/>
      <c r="BB333" s="97"/>
      <c r="BC333" s="97"/>
      <c r="BD333" s="97"/>
      <c r="BE333" s="97"/>
      <c r="BF333" s="97"/>
      <c r="BG333" s="97"/>
      <c r="BH333" s="97"/>
      <c r="BI333" s="97"/>
      <c r="BJ333" s="97"/>
      <c r="BK333" s="97"/>
      <c r="BL333" s="97"/>
      <c r="BM333" s="97"/>
      <c r="BN333" s="97"/>
      <c r="BO333" s="97"/>
      <c r="BP333" s="97"/>
      <c r="BQ333" s="97"/>
      <c r="BR333" s="97"/>
      <c r="BS333" s="97"/>
      <c r="BT333" s="97"/>
      <c r="BU333" s="97"/>
      <c r="BV333" s="97"/>
      <c r="BW333" s="97"/>
      <c r="BX333" s="97"/>
      <c r="BY333" s="97"/>
      <c r="BZ333" s="97"/>
      <c r="CA333" s="97"/>
      <c r="CB333" s="97"/>
      <c r="CC333" s="97"/>
      <c r="CD333" s="97"/>
      <c r="CE333" s="97"/>
      <c r="CF333" s="97"/>
      <c r="CG333" s="97"/>
      <c r="CH333" s="97"/>
    </row>
    <row r="334" spans="1:86">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99"/>
      <c r="Z334" s="100"/>
      <c r="AA334" s="100"/>
      <c r="AB334" s="100"/>
      <c r="AC334" s="100"/>
      <c r="AD334" s="100"/>
      <c r="AE334" s="100"/>
      <c r="AF334" s="100"/>
      <c r="AG334" s="100"/>
      <c r="AH334" s="100"/>
      <c r="AI334" s="100"/>
      <c r="AJ334" s="100"/>
      <c r="AK334" s="100"/>
      <c r="AL334" s="100"/>
      <c r="AM334" s="97"/>
      <c r="AN334" s="97"/>
      <c r="AO334" s="97"/>
      <c r="AP334" s="97"/>
      <c r="AQ334" s="97"/>
      <c r="AR334" s="97"/>
      <c r="AS334" s="97"/>
      <c r="AT334" s="97"/>
      <c r="AU334" s="97"/>
      <c r="AV334" s="97"/>
      <c r="AW334" s="97"/>
      <c r="AX334" s="97"/>
      <c r="AY334" s="97"/>
      <c r="AZ334" s="97"/>
      <c r="BA334" s="97"/>
      <c r="BB334" s="97"/>
      <c r="BC334" s="97"/>
      <c r="BD334" s="97"/>
      <c r="BE334" s="97"/>
      <c r="BF334" s="97"/>
      <c r="BG334" s="97"/>
      <c r="BH334" s="97"/>
      <c r="BI334" s="97"/>
      <c r="BJ334" s="97"/>
      <c r="BK334" s="97"/>
      <c r="BL334" s="97"/>
      <c r="BM334" s="97"/>
      <c r="BN334" s="97"/>
      <c r="BO334" s="97"/>
      <c r="BP334" s="97"/>
      <c r="BQ334" s="97"/>
      <c r="BR334" s="97"/>
      <c r="BS334" s="97"/>
      <c r="BT334" s="97"/>
      <c r="BU334" s="97"/>
      <c r="BV334" s="97"/>
      <c r="BW334" s="97"/>
      <c r="BX334" s="97"/>
      <c r="BY334" s="97"/>
      <c r="BZ334" s="97"/>
      <c r="CA334" s="97"/>
      <c r="CB334" s="97"/>
      <c r="CC334" s="97"/>
      <c r="CD334" s="97"/>
      <c r="CE334" s="97"/>
      <c r="CF334" s="97"/>
      <c r="CG334" s="97"/>
      <c r="CH334" s="97"/>
    </row>
    <row r="335" spans="1:86">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99"/>
      <c r="Z335" s="100"/>
      <c r="AA335" s="100"/>
      <c r="AB335" s="100"/>
      <c r="AC335" s="100"/>
      <c r="AD335" s="100"/>
      <c r="AE335" s="100"/>
      <c r="AF335" s="100"/>
      <c r="AG335" s="100"/>
      <c r="AH335" s="100"/>
      <c r="AI335" s="100"/>
      <c r="AJ335" s="100"/>
      <c r="AK335" s="100"/>
      <c r="AL335" s="100"/>
      <c r="AM335" s="97"/>
      <c r="AN335" s="97"/>
      <c r="AO335" s="97"/>
      <c r="AP335" s="97"/>
      <c r="AQ335" s="97"/>
      <c r="AR335" s="97"/>
      <c r="AS335" s="97"/>
      <c r="AT335" s="97"/>
      <c r="AU335" s="97"/>
      <c r="AV335" s="97"/>
      <c r="AW335" s="97"/>
      <c r="AX335" s="97"/>
      <c r="AY335" s="97"/>
      <c r="AZ335" s="97"/>
      <c r="BA335" s="97"/>
      <c r="BB335" s="97"/>
      <c r="BC335" s="97"/>
      <c r="BD335" s="97"/>
      <c r="BE335" s="97"/>
      <c r="BF335" s="97"/>
      <c r="BG335" s="97"/>
      <c r="BH335" s="97"/>
      <c r="BI335" s="97"/>
      <c r="BJ335" s="97"/>
      <c r="BK335" s="97"/>
      <c r="BL335" s="97"/>
      <c r="BM335" s="97"/>
      <c r="BN335" s="97"/>
      <c r="BO335" s="97"/>
      <c r="BP335" s="97"/>
      <c r="BQ335" s="97"/>
      <c r="BR335" s="97"/>
      <c r="BS335" s="97"/>
      <c r="BT335" s="97"/>
      <c r="BU335" s="97"/>
      <c r="BV335" s="97"/>
      <c r="BW335" s="97"/>
      <c r="BX335" s="97"/>
      <c r="BY335" s="97"/>
      <c r="BZ335" s="97"/>
      <c r="CA335" s="97"/>
      <c r="CB335" s="97"/>
      <c r="CC335" s="97"/>
      <c r="CD335" s="97"/>
      <c r="CE335" s="97"/>
      <c r="CF335" s="97"/>
      <c r="CG335" s="97"/>
      <c r="CH335" s="97"/>
    </row>
    <row r="336" spans="1:8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99"/>
      <c r="Z336" s="100"/>
      <c r="AA336" s="100"/>
      <c r="AB336" s="100"/>
      <c r="AC336" s="100"/>
      <c r="AD336" s="100"/>
      <c r="AE336" s="100"/>
      <c r="AF336" s="100"/>
      <c r="AG336" s="100"/>
      <c r="AH336" s="100"/>
      <c r="AI336" s="100"/>
      <c r="AJ336" s="100"/>
      <c r="AK336" s="100"/>
      <c r="AL336" s="100"/>
      <c r="AM336" s="97"/>
      <c r="AN336" s="97"/>
      <c r="AO336" s="97"/>
      <c r="AP336" s="97"/>
      <c r="AQ336" s="97"/>
      <c r="AR336" s="97"/>
      <c r="AS336" s="97"/>
      <c r="AT336" s="97"/>
      <c r="AU336" s="97"/>
      <c r="AV336" s="97"/>
      <c r="AW336" s="97"/>
      <c r="AX336" s="97"/>
      <c r="AY336" s="97"/>
      <c r="AZ336" s="97"/>
      <c r="BA336" s="97"/>
      <c r="BB336" s="97"/>
      <c r="BC336" s="97"/>
      <c r="BD336" s="97"/>
      <c r="BE336" s="97"/>
      <c r="BF336" s="97"/>
      <c r="BG336" s="97"/>
      <c r="BH336" s="97"/>
      <c r="BI336" s="97"/>
      <c r="BJ336" s="97"/>
      <c r="BK336" s="97"/>
      <c r="BL336" s="97"/>
      <c r="BM336" s="97"/>
      <c r="BN336" s="97"/>
      <c r="BO336" s="97"/>
      <c r="BP336" s="97"/>
      <c r="BQ336" s="97"/>
      <c r="BR336" s="97"/>
      <c r="BS336" s="97"/>
      <c r="BT336" s="97"/>
      <c r="BU336" s="97"/>
      <c r="BV336" s="97"/>
      <c r="BW336" s="97"/>
      <c r="BX336" s="97"/>
      <c r="BY336" s="97"/>
      <c r="BZ336" s="97"/>
      <c r="CA336" s="97"/>
      <c r="CB336" s="97"/>
      <c r="CC336" s="97"/>
      <c r="CD336" s="97"/>
      <c r="CE336" s="97"/>
      <c r="CF336" s="97"/>
      <c r="CG336" s="97"/>
      <c r="CH336" s="97"/>
    </row>
    <row r="337" spans="1:86">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99"/>
      <c r="Z337" s="100"/>
      <c r="AA337" s="100"/>
      <c r="AB337" s="100"/>
      <c r="AC337" s="100"/>
      <c r="AD337" s="100"/>
      <c r="AE337" s="100"/>
      <c r="AF337" s="100"/>
      <c r="AG337" s="100"/>
      <c r="AH337" s="100"/>
      <c r="AI337" s="100"/>
      <c r="AJ337" s="100"/>
      <c r="AK337" s="100"/>
      <c r="AL337" s="100"/>
      <c r="AM337" s="97"/>
      <c r="AN337" s="97"/>
      <c r="AO337" s="97"/>
      <c r="AP337" s="97"/>
      <c r="AQ337" s="97"/>
      <c r="AR337" s="97"/>
      <c r="AS337" s="97"/>
      <c r="AT337" s="97"/>
      <c r="AU337" s="97"/>
      <c r="AV337" s="97"/>
      <c r="AW337" s="97"/>
      <c r="AX337" s="97"/>
      <c r="AY337" s="97"/>
      <c r="AZ337" s="97"/>
      <c r="BA337" s="97"/>
      <c r="BB337" s="97"/>
      <c r="BC337" s="97"/>
      <c r="BD337" s="97"/>
      <c r="BE337" s="97"/>
      <c r="BF337" s="97"/>
      <c r="BG337" s="97"/>
      <c r="BH337" s="97"/>
      <c r="BI337" s="97"/>
      <c r="BJ337" s="97"/>
      <c r="BK337" s="97"/>
      <c r="BL337" s="97"/>
      <c r="BM337" s="97"/>
      <c r="BN337" s="97"/>
      <c r="BO337" s="97"/>
      <c r="BP337" s="97"/>
      <c r="BQ337" s="97"/>
      <c r="BR337" s="97"/>
      <c r="BS337" s="97"/>
      <c r="BT337" s="97"/>
      <c r="BU337" s="97"/>
      <c r="BV337" s="97"/>
      <c r="BW337" s="97"/>
      <c r="BX337" s="97"/>
      <c r="BY337" s="97"/>
      <c r="BZ337" s="97"/>
      <c r="CA337" s="97"/>
      <c r="CB337" s="97"/>
      <c r="CC337" s="97"/>
      <c r="CD337" s="97"/>
      <c r="CE337" s="97"/>
      <c r="CF337" s="97"/>
      <c r="CG337" s="97"/>
      <c r="CH337" s="97"/>
    </row>
    <row r="338" spans="1:86">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99"/>
      <c r="Z338" s="100"/>
      <c r="AA338" s="100"/>
      <c r="AB338" s="100"/>
      <c r="AC338" s="100"/>
      <c r="AD338" s="100"/>
      <c r="AE338" s="100"/>
      <c r="AF338" s="100"/>
      <c r="AG338" s="100"/>
      <c r="AH338" s="100"/>
      <c r="AI338" s="100"/>
      <c r="AJ338" s="100"/>
      <c r="AK338" s="100"/>
      <c r="AL338" s="100"/>
      <c r="AM338" s="97"/>
      <c r="AN338" s="97"/>
      <c r="AO338" s="97"/>
      <c r="AP338" s="97"/>
      <c r="AQ338" s="97"/>
      <c r="AR338" s="97"/>
      <c r="AS338" s="97"/>
      <c r="AT338" s="97"/>
      <c r="AU338" s="97"/>
      <c r="AV338" s="97"/>
      <c r="AW338" s="97"/>
      <c r="AX338" s="97"/>
      <c r="AY338" s="97"/>
      <c r="AZ338" s="97"/>
      <c r="BA338" s="97"/>
      <c r="BB338" s="97"/>
      <c r="BC338" s="97"/>
      <c r="BD338" s="97"/>
      <c r="BE338" s="97"/>
      <c r="BF338" s="97"/>
      <c r="BG338" s="97"/>
      <c r="BH338" s="97"/>
      <c r="BI338" s="97"/>
      <c r="BJ338" s="97"/>
      <c r="BK338" s="97"/>
      <c r="BL338" s="97"/>
      <c r="BM338" s="97"/>
      <c r="BN338" s="97"/>
      <c r="BO338" s="97"/>
      <c r="BP338" s="97"/>
      <c r="BQ338" s="97"/>
      <c r="BR338" s="97"/>
      <c r="BS338" s="97"/>
      <c r="BT338" s="97"/>
      <c r="BU338" s="97"/>
      <c r="BV338" s="97"/>
      <c r="BW338" s="97"/>
      <c r="BX338" s="97"/>
      <c r="BY338" s="97"/>
      <c r="BZ338" s="97"/>
      <c r="CA338" s="97"/>
      <c r="CB338" s="97"/>
      <c r="CC338" s="97"/>
      <c r="CD338" s="97"/>
      <c r="CE338" s="97"/>
      <c r="CF338" s="97"/>
      <c r="CG338" s="97"/>
      <c r="CH338" s="97"/>
    </row>
    <row r="339" spans="1:86">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99"/>
      <c r="Z339" s="100"/>
      <c r="AA339" s="100"/>
      <c r="AB339" s="100"/>
      <c r="AC339" s="100"/>
      <c r="AD339" s="100"/>
      <c r="AE339" s="100"/>
      <c r="AF339" s="100"/>
      <c r="AG339" s="100"/>
      <c r="AH339" s="100"/>
      <c r="AI339" s="100"/>
      <c r="AJ339" s="100"/>
      <c r="AK339" s="100"/>
      <c r="AL339" s="100"/>
      <c r="AM339" s="97"/>
      <c r="AN339" s="97"/>
      <c r="AO339" s="97"/>
      <c r="AP339" s="97"/>
      <c r="AQ339" s="97"/>
      <c r="AR339" s="97"/>
      <c r="AS339" s="97"/>
      <c r="AT339" s="97"/>
      <c r="AU339" s="97"/>
      <c r="AV339" s="97"/>
      <c r="AW339" s="97"/>
      <c r="AX339" s="97"/>
      <c r="AY339" s="97"/>
      <c r="AZ339" s="97"/>
      <c r="BA339" s="97"/>
      <c r="BB339" s="97"/>
      <c r="BC339" s="97"/>
      <c r="BD339" s="97"/>
      <c r="BE339" s="97"/>
      <c r="BF339" s="97"/>
      <c r="BG339" s="97"/>
      <c r="BH339" s="97"/>
      <c r="BI339" s="97"/>
      <c r="BJ339" s="97"/>
      <c r="BK339" s="97"/>
      <c r="BL339" s="97"/>
      <c r="BM339" s="97"/>
      <c r="BN339" s="97"/>
      <c r="BO339" s="97"/>
      <c r="BP339" s="97"/>
      <c r="BQ339" s="97"/>
      <c r="BR339" s="97"/>
      <c r="BS339" s="97"/>
      <c r="BT339" s="97"/>
      <c r="BU339" s="97"/>
      <c r="BV339" s="97"/>
      <c r="BW339" s="97"/>
      <c r="BX339" s="97"/>
      <c r="BY339" s="97"/>
      <c r="BZ339" s="97"/>
      <c r="CA339" s="97"/>
      <c r="CB339" s="97"/>
      <c r="CC339" s="97"/>
      <c r="CD339" s="97"/>
      <c r="CE339" s="97"/>
      <c r="CF339" s="97"/>
      <c r="CG339" s="97"/>
      <c r="CH339" s="97"/>
    </row>
    <row r="340" spans="1:86">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99"/>
      <c r="Z340" s="100"/>
      <c r="AA340" s="100"/>
      <c r="AB340" s="100"/>
      <c r="AC340" s="100"/>
      <c r="AD340" s="100"/>
      <c r="AE340" s="100"/>
      <c r="AF340" s="100"/>
      <c r="AG340" s="100"/>
      <c r="AH340" s="100"/>
      <c r="AI340" s="100"/>
      <c r="AJ340" s="100"/>
      <c r="AK340" s="100"/>
      <c r="AL340" s="100"/>
      <c r="AM340" s="97"/>
      <c r="AN340" s="97"/>
      <c r="AO340" s="97"/>
      <c r="AP340" s="97"/>
      <c r="AQ340" s="97"/>
      <c r="AR340" s="97"/>
      <c r="AS340" s="97"/>
      <c r="AT340" s="97"/>
      <c r="AU340" s="97"/>
      <c r="AV340" s="97"/>
      <c r="AW340" s="97"/>
      <c r="AX340" s="97"/>
      <c r="AY340" s="97"/>
      <c r="AZ340" s="97"/>
      <c r="BA340" s="97"/>
      <c r="BB340" s="97"/>
      <c r="BC340" s="97"/>
      <c r="BD340" s="97"/>
      <c r="BE340" s="97"/>
      <c r="BF340" s="97"/>
      <c r="BG340" s="97"/>
      <c r="BH340" s="97"/>
      <c r="BI340" s="97"/>
      <c r="BJ340" s="97"/>
      <c r="BK340" s="97"/>
      <c r="BL340" s="97"/>
      <c r="BM340" s="97"/>
      <c r="BN340" s="97"/>
      <c r="BO340" s="97"/>
      <c r="BP340" s="97"/>
      <c r="BQ340" s="97"/>
      <c r="BR340" s="97"/>
      <c r="BS340" s="97"/>
      <c r="BT340" s="97"/>
      <c r="BU340" s="97"/>
      <c r="BV340" s="97"/>
      <c r="BW340" s="97"/>
      <c r="BX340" s="97"/>
      <c r="BY340" s="97"/>
      <c r="BZ340" s="97"/>
      <c r="CA340" s="97"/>
      <c r="CB340" s="97"/>
      <c r="CC340" s="97"/>
      <c r="CD340" s="97"/>
      <c r="CE340" s="97"/>
      <c r="CF340" s="97"/>
      <c r="CG340" s="97"/>
      <c r="CH340" s="97"/>
    </row>
    <row r="341" spans="1:86">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99"/>
      <c r="Z341" s="100"/>
      <c r="AA341" s="100"/>
      <c r="AB341" s="100"/>
      <c r="AC341" s="100"/>
      <c r="AD341" s="100"/>
      <c r="AE341" s="100"/>
      <c r="AF341" s="100"/>
      <c r="AG341" s="100"/>
      <c r="AH341" s="100"/>
      <c r="AI341" s="100"/>
      <c r="AJ341" s="100"/>
      <c r="AK341" s="100"/>
      <c r="AL341" s="100"/>
      <c r="AM341" s="97"/>
      <c r="AN341" s="97"/>
      <c r="AO341" s="97"/>
      <c r="AP341" s="97"/>
      <c r="AQ341" s="97"/>
      <c r="AR341" s="97"/>
      <c r="AS341" s="97"/>
      <c r="AT341" s="97"/>
      <c r="AU341" s="97"/>
      <c r="AV341" s="97"/>
      <c r="AW341" s="97"/>
      <c r="AX341" s="97"/>
      <c r="AY341" s="97"/>
      <c r="AZ341" s="97"/>
      <c r="BA341" s="97"/>
      <c r="BB341" s="97"/>
      <c r="BC341" s="97"/>
      <c r="BD341" s="97"/>
      <c r="BE341" s="97"/>
      <c r="BF341" s="97"/>
      <c r="BG341" s="97"/>
      <c r="BH341" s="97"/>
      <c r="BI341" s="97"/>
      <c r="BJ341" s="97"/>
      <c r="BK341" s="97"/>
      <c r="BL341" s="97"/>
      <c r="BM341" s="97"/>
      <c r="BN341" s="97"/>
      <c r="BO341" s="97"/>
      <c r="BP341" s="97"/>
      <c r="BQ341" s="97"/>
      <c r="BR341" s="97"/>
      <c r="BS341" s="97"/>
      <c r="BT341" s="97"/>
      <c r="BU341" s="97"/>
      <c r="BV341" s="97"/>
      <c r="BW341" s="97"/>
      <c r="BX341" s="97"/>
      <c r="BY341" s="97"/>
      <c r="BZ341" s="97"/>
      <c r="CA341" s="97"/>
      <c r="CB341" s="97"/>
      <c r="CC341" s="97"/>
      <c r="CD341" s="97"/>
      <c r="CE341" s="97"/>
      <c r="CF341" s="97"/>
      <c r="CG341" s="97"/>
      <c r="CH341" s="97"/>
    </row>
    <row r="342" spans="1:86">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99"/>
      <c r="Z342" s="100"/>
      <c r="AA342" s="100"/>
      <c r="AB342" s="100"/>
      <c r="AC342" s="100"/>
      <c r="AD342" s="100"/>
      <c r="AE342" s="100"/>
      <c r="AF342" s="100"/>
      <c r="AG342" s="100"/>
      <c r="AH342" s="100"/>
      <c r="AI342" s="100"/>
      <c r="AJ342" s="100"/>
      <c r="AK342" s="100"/>
      <c r="AL342" s="100"/>
      <c r="AM342" s="97"/>
      <c r="AN342" s="97"/>
      <c r="AO342" s="97"/>
      <c r="AP342" s="97"/>
      <c r="AQ342" s="97"/>
      <c r="AR342" s="97"/>
      <c r="AS342" s="97"/>
      <c r="AT342" s="97"/>
      <c r="AU342" s="97"/>
      <c r="AV342" s="97"/>
      <c r="AW342" s="97"/>
      <c r="AX342" s="97"/>
      <c r="AY342" s="97"/>
      <c r="AZ342" s="97"/>
      <c r="BA342" s="97"/>
      <c r="BB342" s="97"/>
      <c r="BC342" s="97"/>
      <c r="BD342" s="97"/>
      <c r="BE342" s="97"/>
      <c r="BF342" s="97"/>
      <c r="BG342" s="97"/>
      <c r="BH342" s="97"/>
      <c r="BI342" s="97"/>
      <c r="BJ342" s="97"/>
      <c r="BK342" s="97"/>
      <c r="BL342" s="97"/>
      <c r="BM342" s="97"/>
      <c r="BN342" s="97"/>
      <c r="BO342" s="97"/>
      <c r="BP342" s="97"/>
      <c r="BQ342" s="97"/>
      <c r="BR342" s="97"/>
      <c r="BS342" s="97"/>
      <c r="BT342" s="97"/>
      <c r="BU342" s="97"/>
      <c r="BV342" s="97"/>
      <c r="BW342" s="97"/>
      <c r="BX342" s="97"/>
      <c r="BY342" s="97"/>
      <c r="BZ342" s="97"/>
      <c r="CA342" s="97"/>
      <c r="CB342" s="97"/>
      <c r="CC342" s="97"/>
      <c r="CD342" s="97"/>
      <c r="CE342" s="97"/>
      <c r="CF342" s="97"/>
      <c r="CG342" s="97"/>
      <c r="CH342" s="97"/>
    </row>
    <row r="343" spans="1:86">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99"/>
      <c r="Z343" s="100"/>
      <c r="AA343" s="100"/>
      <c r="AB343" s="100"/>
      <c r="AC343" s="100"/>
      <c r="AD343" s="100"/>
      <c r="AE343" s="100"/>
      <c r="AF343" s="100"/>
      <c r="AG343" s="100"/>
      <c r="AH343" s="100"/>
      <c r="AI343" s="100"/>
      <c r="AJ343" s="100"/>
      <c r="AK343" s="100"/>
      <c r="AL343" s="100"/>
      <c r="AM343" s="97"/>
      <c r="AN343" s="97"/>
      <c r="AO343" s="97"/>
      <c r="AP343" s="97"/>
      <c r="AQ343" s="97"/>
      <c r="AR343" s="97"/>
      <c r="AS343" s="97"/>
      <c r="AT343" s="97"/>
      <c r="AU343" s="97"/>
      <c r="AV343" s="97"/>
      <c r="AW343" s="97"/>
      <c r="AX343" s="97"/>
      <c r="AY343" s="97"/>
      <c r="AZ343" s="97"/>
      <c r="BA343" s="97"/>
      <c r="BB343" s="97"/>
      <c r="BC343" s="97"/>
      <c r="BD343" s="97"/>
      <c r="BE343" s="97"/>
      <c r="BF343" s="97"/>
      <c r="BG343" s="97"/>
      <c r="BH343" s="97"/>
      <c r="BI343" s="97"/>
      <c r="BJ343" s="97"/>
      <c r="BK343" s="97"/>
      <c r="BL343" s="97"/>
      <c r="BM343" s="97"/>
      <c r="BN343" s="97"/>
      <c r="BO343" s="97"/>
      <c r="BP343" s="97"/>
      <c r="BQ343" s="97"/>
      <c r="BR343" s="97"/>
      <c r="BS343" s="97"/>
      <c r="BT343" s="97"/>
      <c r="BU343" s="97"/>
      <c r="BV343" s="97"/>
      <c r="BW343" s="97"/>
      <c r="BX343" s="97"/>
      <c r="BY343" s="97"/>
      <c r="BZ343" s="97"/>
      <c r="CA343" s="97"/>
      <c r="CB343" s="97"/>
      <c r="CC343" s="97"/>
      <c r="CD343" s="97"/>
      <c r="CE343" s="97"/>
      <c r="CF343" s="97"/>
      <c r="CG343" s="97"/>
      <c r="CH343" s="97"/>
    </row>
    <row r="344" spans="1:86">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99"/>
      <c r="Z344" s="100"/>
      <c r="AA344" s="100"/>
      <c r="AB344" s="100"/>
      <c r="AC344" s="100"/>
      <c r="AD344" s="100"/>
      <c r="AE344" s="100"/>
      <c r="AF344" s="100"/>
      <c r="AG344" s="100"/>
      <c r="AH344" s="100"/>
      <c r="AI344" s="100"/>
      <c r="AJ344" s="100"/>
      <c r="AK344" s="100"/>
      <c r="AL344" s="100"/>
      <c r="AM344" s="97"/>
      <c r="AN344" s="97"/>
      <c r="AO344" s="97"/>
      <c r="AP344" s="97"/>
      <c r="AQ344" s="97"/>
      <c r="AR344" s="97"/>
      <c r="AS344" s="97"/>
      <c r="AT344" s="97"/>
      <c r="AU344" s="97"/>
      <c r="AV344" s="97"/>
      <c r="AW344" s="97"/>
      <c r="AX344" s="97"/>
      <c r="AY344" s="97"/>
      <c r="AZ344" s="97"/>
      <c r="BA344" s="97"/>
      <c r="BB344" s="97"/>
      <c r="BC344" s="97"/>
      <c r="BD344" s="97"/>
      <c r="BE344" s="97"/>
      <c r="BF344" s="97"/>
      <c r="BG344" s="97"/>
      <c r="BH344" s="97"/>
      <c r="BI344" s="97"/>
      <c r="BJ344" s="97"/>
      <c r="BK344" s="97"/>
      <c r="BL344" s="97"/>
      <c r="BM344" s="97"/>
      <c r="BN344" s="97"/>
      <c r="BO344" s="97"/>
      <c r="BP344" s="97"/>
      <c r="BQ344" s="97"/>
      <c r="BR344" s="97"/>
      <c r="BS344" s="97"/>
      <c r="BT344" s="97"/>
      <c r="BU344" s="97"/>
      <c r="BV344" s="97"/>
      <c r="BW344" s="97"/>
      <c r="BX344" s="97"/>
      <c r="BY344" s="97"/>
      <c r="BZ344" s="97"/>
      <c r="CA344" s="97"/>
      <c r="CB344" s="97"/>
      <c r="CC344" s="97"/>
      <c r="CD344" s="97"/>
      <c r="CE344" s="97"/>
      <c r="CF344" s="97"/>
      <c r="CG344" s="97"/>
      <c r="CH344" s="97"/>
    </row>
    <row r="345" spans="1:86">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99"/>
      <c r="Z345" s="100"/>
      <c r="AA345" s="100"/>
      <c r="AB345" s="100"/>
      <c r="AC345" s="100"/>
      <c r="AD345" s="100"/>
      <c r="AE345" s="100"/>
      <c r="AF345" s="100"/>
      <c r="AG345" s="100"/>
      <c r="AH345" s="100"/>
      <c r="AI345" s="100"/>
      <c r="AJ345" s="100"/>
      <c r="AK345" s="100"/>
      <c r="AL345" s="100"/>
      <c r="AM345" s="97"/>
      <c r="AN345" s="97"/>
      <c r="AO345" s="97"/>
      <c r="AP345" s="97"/>
      <c r="AQ345" s="97"/>
      <c r="AR345" s="97"/>
      <c r="AS345" s="97"/>
      <c r="AT345" s="97"/>
      <c r="AU345" s="97"/>
      <c r="AV345" s="97"/>
      <c r="AW345" s="97"/>
      <c r="AX345" s="97"/>
      <c r="AY345" s="97"/>
      <c r="AZ345" s="97"/>
      <c r="BA345" s="97"/>
      <c r="BB345" s="97"/>
      <c r="BC345" s="97"/>
      <c r="BD345" s="97"/>
      <c r="BE345" s="97"/>
      <c r="BF345" s="97"/>
      <c r="BG345" s="97"/>
      <c r="BH345" s="97"/>
      <c r="BI345" s="97"/>
      <c r="BJ345" s="97"/>
      <c r="BK345" s="97"/>
      <c r="BL345" s="97"/>
      <c r="BM345" s="97"/>
      <c r="BN345" s="97"/>
      <c r="BO345" s="97"/>
      <c r="BP345" s="97"/>
      <c r="BQ345" s="97"/>
      <c r="BR345" s="97"/>
      <c r="BS345" s="97"/>
      <c r="BT345" s="97"/>
      <c r="BU345" s="97"/>
      <c r="BV345" s="97"/>
      <c r="BW345" s="97"/>
      <c r="BX345" s="97"/>
      <c r="BY345" s="97"/>
      <c r="BZ345" s="97"/>
      <c r="CA345" s="97"/>
      <c r="CB345" s="97"/>
      <c r="CC345" s="97"/>
      <c r="CD345" s="97"/>
      <c r="CE345" s="97"/>
      <c r="CF345" s="97"/>
      <c r="CG345" s="97"/>
      <c r="CH345" s="97"/>
    </row>
    <row r="346" spans="1:8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99"/>
      <c r="Z346" s="100"/>
      <c r="AA346" s="100"/>
      <c r="AB346" s="100"/>
      <c r="AC346" s="100"/>
      <c r="AD346" s="100"/>
      <c r="AE346" s="100"/>
      <c r="AF346" s="100"/>
      <c r="AG346" s="100"/>
      <c r="AH346" s="100"/>
      <c r="AI346" s="100"/>
      <c r="AJ346" s="100"/>
      <c r="AK346" s="100"/>
      <c r="AL346" s="100"/>
      <c r="AM346" s="97"/>
      <c r="AN346" s="97"/>
      <c r="AO346" s="97"/>
      <c r="AP346" s="97"/>
      <c r="AQ346" s="97"/>
      <c r="AR346" s="97"/>
      <c r="AS346" s="97"/>
      <c r="AT346" s="97"/>
      <c r="AU346" s="97"/>
      <c r="AV346" s="97"/>
      <c r="AW346" s="97"/>
      <c r="AX346" s="97"/>
      <c r="AY346" s="97"/>
      <c r="AZ346" s="97"/>
      <c r="BA346" s="97"/>
      <c r="BB346" s="97"/>
      <c r="BC346" s="97"/>
      <c r="BD346" s="97"/>
      <c r="BE346" s="97"/>
      <c r="BF346" s="97"/>
      <c r="BG346" s="97"/>
      <c r="BH346" s="97"/>
      <c r="BI346" s="97"/>
      <c r="BJ346" s="97"/>
      <c r="BK346" s="97"/>
      <c r="BL346" s="97"/>
      <c r="BM346" s="97"/>
      <c r="BN346" s="97"/>
      <c r="BO346" s="97"/>
      <c r="BP346" s="97"/>
      <c r="BQ346" s="97"/>
      <c r="BR346" s="97"/>
      <c r="BS346" s="97"/>
      <c r="BT346" s="97"/>
      <c r="BU346" s="97"/>
      <c r="BV346" s="97"/>
      <c r="BW346" s="97"/>
      <c r="BX346" s="97"/>
      <c r="BY346" s="97"/>
      <c r="BZ346" s="97"/>
      <c r="CA346" s="97"/>
      <c r="CB346" s="97"/>
      <c r="CC346" s="97"/>
      <c r="CD346" s="97"/>
      <c r="CE346" s="97"/>
      <c r="CF346" s="97"/>
      <c r="CG346" s="97"/>
      <c r="CH346" s="97"/>
    </row>
    <row r="347" spans="1:86">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99"/>
      <c r="Z347" s="100"/>
      <c r="AA347" s="100"/>
      <c r="AB347" s="100"/>
      <c r="AC347" s="100"/>
      <c r="AD347" s="100"/>
      <c r="AE347" s="100"/>
      <c r="AF347" s="100"/>
      <c r="AG347" s="100"/>
      <c r="AH347" s="100"/>
      <c r="AI347" s="100"/>
      <c r="AJ347" s="100"/>
      <c r="AK347" s="100"/>
      <c r="AL347" s="100"/>
      <c r="AM347" s="97"/>
      <c r="AN347" s="97"/>
      <c r="AO347" s="97"/>
      <c r="AP347" s="97"/>
      <c r="AQ347" s="97"/>
      <c r="AR347" s="97"/>
      <c r="AS347" s="97"/>
      <c r="AT347" s="97"/>
      <c r="AU347" s="97"/>
      <c r="AV347" s="97"/>
      <c r="AW347" s="97"/>
      <c r="AX347" s="97"/>
      <c r="AY347" s="97"/>
      <c r="AZ347" s="97"/>
      <c r="BA347" s="97"/>
      <c r="BB347" s="97"/>
      <c r="BC347" s="97"/>
      <c r="BD347" s="97"/>
      <c r="BE347" s="97"/>
      <c r="BF347" s="97"/>
      <c r="BG347" s="97"/>
      <c r="BH347" s="97"/>
      <c r="BI347" s="97"/>
      <c r="BJ347" s="97"/>
      <c r="BK347" s="97"/>
      <c r="BL347" s="97"/>
      <c r="BM347" s="97"/>
      <c r="BN347" s="97"/>
      <c r="BO347" s="97"/>
      <c r="BP347" s="97"/>
      <c r="BQ347" s="97"/>
      <c r="BR347" s="97"/>
      <c r="BS347" s="97"/>
      <c r="BT347" s="97"/>
      <c r="BU347" s="97"/>
      <c r="BV347" s="97"/>
      <c r="BW347" s="97"/>
      <c r="BX347" s="97"/>
      <c r="BY347" s="97"/>
      <c r="BZ347" s="97"/>
      <c r="CA347" s="97"/>
      <c r="CB347" s="97"/>
      <c r="CC347" s="97"/>
      <c r="CD347" s="97"/>
      <c r="CE347" s="97"/>
      <c r="CF347" s="97"/>
      <c r="CG347" s="97"/>
      <c r="CH347" s="97"/>
    </row>
    <row r="348" spans="1:86">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99"/>
      <c r="Z348" s="100"/>
      <c r="AA348" s="100"/>
      <c r="AB348" s="100"/>
      <c r="AC348" s="100"/>
      <c r="AD348" s="100"/>
      <c r="AE348" s="100"/>
      <c r="AF348" s="100"/>
      <c r="AG348" s="100"/>
      <c r="AH348" s="100"/>
      <c r="AI348" s="100"/>
      <c r="AJ348" s="100"/>
      <c r="AK348" s="100"/>
      <c r="AL348" s="100"/>
      <c r="AM348" s="97"/>
      <c r="AN348" s="97"/>
      <c r="AO348" s="97"/>
      <c r="AP348" s="97"/>
      <c r="AQ348" s="97"/>
      <c r="AR348" s="97"/>
      <c r="AS348" s="97"/>
      <c r="AT348" s="97"/>
      <c r="AU348" s="97"/>
      <c r="AV348" s="97"/>
      <c r="AW348" s="97"/>
      <c r="AX348" s="97"/>
      <c r="AY348" s="97"/>
      <c r="AZ348" s="97"/>
      <c r="BA348" s="97"/>
      <c r="BB348" s="97"/>
      <c r="BC348" s="97"/>
      <c r="BD348" s="97"/>
      <c r="BE348" s="97"/>
      <c r="BF348" s="97"/>
      <c r="BG348" s="97"/>
      <c r="BH348" s="97"/>
      <c r="BI348" s="97"/>
      <c r="BJ348" s="97"/>
      <c r="BK348" s="97"/>
      <c r="BL348" s="97"/>
      <c r="BM348" s="97"/>
      <c r="BN348" s="97"/>
      <c r="BO348" s="97"/>
      <c r="BP348" s="97"/>
      <c r="BQ348" s="97"/>
      <c r="BR348" s="97"/>
      <c r="BS348" s="97"/>
      <c r="BT348" s="97"/>
      <c r="BU348" s="97"/>
      <c r="BV348" s="97"/>
      <c r="BW348" s="97"/>
      <c r="BX348" s="97"/>
      <c r="BY348" s="97"/>
      <c r="BZ348" s="97"/>
      <c r="CA348" s="97"/>
      <c r="CB348" s="97"/>
      <c r="CC348" s="97"/>
      <c r="CD348" s="97"/>
      <c r="CE348" s="97"/>
      <c r="CF348" s="97"/>
      <c r="CG348" s="97"/>
      <c r="CH348" s="97"/>
    </row>
    <row r="349" spans="1:86">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99"/>
      <c r="Z349" s="100"/>
      <c r="AA349" s="100"/>
      <c r="AB349" s="100"/>
      <c r="AC349" s="100"/>
      <c r="AD349" s="100"/>
      <c r="AE349" s="100"/>
      <c r="AF349" s="100"/>
      <c r="AG349" s="100"/>
      <c r="AH349" s="100"/>
      <c r="AI349" s="100"/>
      <c r="AJ349" s="100"/>
      <c r="AK349" s="100"/>
      <c r="AL349" s="100"/>
      <c r="AM349" s="97"/>
      <c r="AN349" s="97"/>
      <c r="AO349" s="97"/>
      <c r="AP349" s="97"/>
      <c r="AQ349" s="97"/>
      <c r="AR349" s="97"/>
      <c r="AS349" s="97"/>
      <c r="AT349" s="97"/>
      <c r="AU349" s="97"/>
      <c r="AV349" s="97"/>
      <c r="AW349" s="97"/>
      <c r="AX349" s="97"/>
      <c r="AY349" s="97"/>
      <c r="AZ349" s="97"/>
      <c r="BA349" s="97"/>
      <c r="BB349" s="97"/>
      <c r="BC349" s="97"/>
      <c r="BD349" s="97"/>
      <c r="BE349" s="97"/>
      <c r="BF349" s="97"/>
      <c r="BG349" s="97"/>
      <c r="BH349" s="97"/>
      <c r="BI349" s="97"/>
      <c r="BJ349" s="97"/>
      <c r="BK349" s="97"/>
      <c r="BL349" s="97"/>
      <c r="BM349" s="97"/>
      <c r="BN349" s="97"/>
      <c r="BO349" s="97"/>
      <c r="BP349" s="97"/>
      <c r="BQ349" s="97"/>
      <c r="BR349" s="97"/>
      <c r="BS349" s="97"/>
      <c r="BT349" s="97"/>
      <c r="BU349" s="97"/>
      <c r="BV349" s="97"/>
      <c r="BW349" s="97"/>
      <c r="BX349" s="97"/>
      <c r="BY349" s="97"/>
      <c r="BZ349" s="97"/>
      <c r="CA349" s="97"/>
      <c r="CB349" s="97"/>
      <c r="CC349" s="97"/>
      <c r="CD349" s="97"/>
      <c r="CE349" s="97"/>
      <c r="CF349" s="97"/>
      <c r="CG349" s="97"/>
      <c r="CH349" s="97"/>
    </row>
    <row r="350" spans="1:86">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99"/>
      <c r="Z350" s="100"/>
      <c r="AA350" s="100"/>
      <c r="AB350" s="100"/>
      <c r="AC350" s="100"/>
      <c r="AD350" s="100"/>
      <c r="AE350" s="100"/>
      <c r="AF350" s="100"/>
      <c r="AG350" s="100"/>
      <c r="AH350" s="100"/>
      <c r="AI350" s="100"/>
      <c r="AJ350" s="100"/>
      <c r="AK350" s="100"/>
      <c r="AL350" s="100"/>
      <c r="AM350" s="97"/>
      <c r="AN350" s="97"/>
      <c r="AO350" s="97"/>
      <c r="AP350" s="97"/>
      <c r="AQ350" s="97"/>
      <c r="AR350" s="97"/>
      <c r="AS350" s="97"/>
      <c r="AT350" s="97"/>
      <c r="AU350" s="97"/>
      <c r="AV350" s="97"/>
      <c r="AW350" s="97"/>
      <c r="AX350" s="97"/>
      <c r="AY350" s="97"/>
      <c r="AZ350" s="97"/>
      <c r="BA350" s="97"/>
      <c r="BB350" s="97"/>
      <c r="BC350" s="97"/>
      <c r="BD350" s="97"/>
      <c r="BE350" s="97"/>
      <c r="BF350" s="97"/>
      <c r="BG350" s="97"/>
      <c r="BH350" s="97"/>
      <c r="BI350" s="97"/>
      <c r="BJ350" s="97"/>
      <c r="BK350" s="97"/>
      <c r="BL350" s="97"/>
      <c r="BM350" s="97"/>
      <c r="BN350" s="97"/>
      <c r="BO350" s="97"/>
      <c r="BP350" s="97"/>
      <c r="BQ350" s="97"/>
      <c r="BR350" s="97"/>
      <c r="BS350" s="97"/>
      <c r="BT350" s="97"/>
      <c r="BU350" s="97"/>
      <c r="BV350" s="97"/>
      <c r="BW350" s="97"/>
      <c r="BX350" s="97"/>
      <c r="BY350" s="97"/>
      <c r="BZ350" s="97"/>
      <c r="CA350" s="97"/>
      <c r="CB350" s="97"/>
      <c r="CC350" s="97"/>
      <c r="CD350" s="97"/>
      <c r="CE350" s="97"/>
      <c r="CF350" s="97"/>
      <c r="CG350" s="97"/>
      <c r="CH350" s="97"/>
    </row>
    <row r="351" spans="1:86">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99"/>
      <c r="Z351" s="100"/>
      <c r="AA351" s="100"/>
      <c r="AB351" s="100"/>
      <c r="AC351" s="100"/>
      <c r="AD351" s="100"/>
      <c r="AE351" s="100"/>
      <c r="AF351" s="100"/>
      <c r="AG351" s="100"/>
      <c r="AH351" s="100"/>
      <c r="AI351" s="100"/>
      <c r="AJ351" s="100"/>
      <c r="AK351" s="100"/>
      <c r="AL351" s="100"/>
      <c r="AM351" s="97"/>
      <c r="AN351" s="97"/>
      <c r="AO351" s="97"/>
      <c r="AP351" s="97"/>
      <c r="AQ351" s="97"/>
      <c r="AR351" s="97"/>
      <c r="AS351" s="97"/>
      <c r="AT351" s="97"/>
      <c r="AU351" s="97"/>
      <c r="AV351" s="97"/>
      <c r="AW351" s="97"/>
      <c r="AX351" s="97"/>
      <c r="AY351" s="97"/>
      <c r="AZ351" s="97"/>
      <c r="BA351" s="97"/>
      <c r="BB351" s="97"/>
      <c r="BC351" s="97"/>
      <c r="BD351" s="97"/>
      <c r="BE351" s="97"/>
      <c r="BF351" s="97"/>
      <c r="BG351" s="97"/>
      <c r="BH351" s="97"/>
      <c r="BI351" s="97"/>
      <c r="BJ351" s="97"/>
      <c r="BK351" s="97"/>
      <c r="BL351" s="97"/>
      <c r="BM351" s="97"/>
      <c r="BN351" s="97"/>
      <c r="BO351" s="97"/>
      <c r="BP351" s="97"/>
      <c r="BQ351" s="97"/>
      <c r="BR351" s="97"/>
      <c r="BS351" s="97"/>
      <c r="BT351" s="97"/>
      <c r="BU351" s="97"/>
      <c r="BV351" s="97"/>
      <c r="BW351" s="97"/>
      <c r="BX351" s="97"/>
      <c r="BY351" s="97"/>
      <c r="BZ351" s="97"/>
      <c r="CA351" s="97"/>
      <c r="CB351" s="97"/>
      <c r="CC351" s="97"/>
      <c r="CD351" s="97"/>
      <c r="CE351" s="97"/>
      <c r="CF351" s="97"/>
      <c r="CG351" s="97"/>
      <c r="CH351" s="97"/>
    </row>
    <row r="352" spans="1:86">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99"/>
      <c r="Z352" s="100"/>
      <c r="AA352" s="100"/>
      <c r="AB352" s="100"/>
      <c r="AC352" s="100"/>
      <c r="AD352" s="100"/>
      <c r="AE352" s="100"/>
      <c r="AF352" s="100"/>
      <c r="AG352" s="100"/>
      <c r="AH352" s="100"/>
      <c r="AI352" s="100"/>
      <c r="AJ352" s="100"/>
      <c r="AK352" s="100"/>
      <c r="AL352" s="100"/>
      <c r="AM352" s="97"/>
      <c r="AN352" s="97"/>
      <c r="AO352" s="97"/>
      <c r="AP352" s="97"/>
      <c r="AQ352" s="97"/>
      <c r="AR352" s="97"/>
      <c r="AS352" s="97"/>
      <c r="AT352" s="97"/>
      <c r="AU352" s="97"/>
      <c r="AV352" s="97"/>
      <c r="AW352" s="97"/>
      <c r="AX352" s="97"/>
      <c r="AY352" s="97"/>
      <c r="AZ352" s="97"/>
      <c r="BA352" s="97"/>
      <c r="BB352" s="97"/>
      <c r="BC352" s="97"/>
      <c r="BD352" s="97"/>
      <c r="BE352" s="97"/>
      <c r="BF352" s="97"/>
      <c r="BG352" s="97"/>
      <c r="BH352" s="97"/>
      <c r="BI352" s="97"/>
      <c r="BJ352" s="97"/>
      <c r="BK352" s="97"/>
      <c r="BL352" s="97"/>
      <c r="BM352" s="97"/>
      <c r="BN352" s="97"/>
      <c r="BO352" s="97"/>
      <c r="BP352" s="97"/>
      <c r="BQ352" s="97"/>
      <c r="BR352" s="97"/>
      <c r="BS352" s="97"/>
      <c r="BT352" s="97"/>
      <c r="BU352" s="97"/>
      <c r="BV352" s="97"/>
      <c r="BW352" s="97"/>
      <c r="BX352" s="97"/>
      <c r="BY352" s="97"/>
      <c r="BZ352" s="97"/>
      <c r="CA352" s="97"/>
      <c r="CB352" s="97"/>
      <c r="CC352" s="97"/>
      <c r="CD352" s="97"/>
      <c r="CE352" s="97"/>
      <c r="CF352" s="97"/>
      <c r="CG352" s="97"/>
      <c r="CH352" s="97"/>
    </row>
    <row r="353" spans="1:86">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99"/>
      <c r="Z353" s="100"/>
      <c r="AA353" s="100"/>
      <c r="AB353" s="100"/>
      <c r="AC353" s="100"/>
      <c r="AD353" s="100"/>
      <c r="AE353" s="100"/>
      <c r="AF353" s="100"/>
      <c r="AG353" s="100"/>
      <c r="AH353" s="100"/>
      <c r="AI353" s="100"/>
      <c r="AJ353" s="100"/>
      <c r="AK353" s="100"/>
      <c r="AL353" s="100"/>
      <c r="AM353" s="97"/>
      <c r="AN353" s="97"/>
      <c r="AO353" s="97"/>
      <c r="AP353" s="97"/>
      <c r="AQ353" s="97"/>
      <c r="AR353" s="97"/>
      <c r="AS353" s="97"/>
      <c r="AT353" s="97"/>
      <c r="AU353" s="97"/>
      <c r="AV353" s="97"/>
      <c r="AW353" s="97"/>
      <c r="AX353" s="97"/>
      <c r="AY353" s="97"/>
      <c r="AZ353" s="97"/>
      <c r="BA353" s="97"/>
      <c r="BB353" s="97"/>
      <c r="BC353" s="97"/>
      <c r="BD353" s="97"/>
      <c r="BE353" s="97"/>
      <c r="BF353" s="97"/>
      <c r="BG353" s="97"/>
      <c r="BH353" s="97"/>
      <c r="BI353" s="97"/>
      <c r="BJ353" s="97"/>
      <c r="BK353" s="97"/>
      <c r="BL353" s="97"/>
      <c r="BM353" s="97"/>
      <c r="BN353" s="97"/>
      <c r="BO353" s="97"/>
      <c r="BP353" s="97"/>
      <c r="BQ353" s="97"/>
      <c r="BR353" s="97"/>
      <c r="BS353" s="97"/>
      <c r="BT353" s="97"/>
      <c r="BU353" s="97"/>
      <c r="BV353" s="97"/>
      <c r="BW353" s="97"/>
      <c r="BX353" s="97"/>
      <c r="BY353" s="97"/>
      <c r="BZ353" s="97"/>
      <c r="CA353" s="97"/>
      <c r="CB353" s="97"/>
      <c r="CC353" s="97"/>
      <c r="CD353" s="97"/>
      <c r="CE353" s="97"/>
      <c r="CF353" s="97"/>
      <c r="CG353" s="97"/>
      <c r="CH353" s="97"/>
    </row>
    <row r="354" spans="1:86">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99"/>
      <c r="Z354" s="100"/>
      <c r="AA354" s="100"/>
      <c r="AB354" s="100"/>
      <c r="AC354" s="100"/>
      <c r="AD354" s="100"/>
      <c r="AE354" s="100"/>
      <c r="AF354" s="100"/>
      <c r="AG354" s="100"/>
      <c r="AH354" s="100"/>
      <c r="AI354" s="100"/>
      <c r="AJ354" s="100"/>
      <c r="AK354" s="100"/>
      <c r="AL354" s="100"/>
      <c r="AM354" s="97"/>
      <c r="AN354" s="97"/>
      <c r="AO354" s="97"/>
      <c r="AP354" s="97"/>
      <c r="AQ354" s="97"/>
      <c r="AR354" s="97"/>
      <c r="AS354" s="97"/>
      <c r="AT354" s="97"/>
      <c r="AU354" s="97"/>
      <c r="AV354" s="97"/>
      <c r="AW354" s="97"/>
      <c r="AX354" s="97"/>
      <c r="AY354" s="97"/>
      <c r="AZ354" s="97"/>
      <c r="BA354" s="97"/>
      <c r="BB354" s="97"/>
      <c r="BC354" s="97"/>
      <c r="BD354" s="97"/>
      <c r="BE354" s="97"/>
      <c r="BF354" s="97"/>
      <c r="BG354" s="97"/>
      <c r="BH354" s="97"/>
      <c r="BI354" s="97"/>
      <c r="BJ354" s="97"/>
      <c r="BK354" s="97"/>
      <c r="BL354" s="97"/>
      <c r="BM354" s="97"/>
      <c r="BN354" s="97"/>
      <c r="BO354" s="97"/>
      <c r="BP354" s="97"/>
      <c r="BQ354" s="97"/>
      <c r="BR354" s="97"/>
      <c r="BS354" s="97"/>
      <c r="BT354" s="97"/>
      <c r="BU354" s="97"/>
      <c r="BV354" s="97"/>
      <c r="BW354" s="97"/>
      <c r="BX354" s="97"/>
      <c r="BY354" s="97"/>
      <c r="BZ354" s="97"/>
      <c r="CA354" s="97"/>
      <c r="CB354" s="97"/>
      <c r="CC354" s="97"/>
      <c r="CD354" s="97"/>
      <c r="CE354" s="97"/>
      <c r="CF354" s="97"/>
      <c r="CG354" s="97"/>
      <c r="CH354" s="97"/>
    </row>
    <row r="355" spans="1:86">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99"/>
      <c r="Z355" s="100"/>
      <c r="AA355" s="100"/>
      <c r="AB355" s="100"/>
      <c r="AC355" s="100"/>
      <c r="AD355" s="100"/>
      <c r="AE355" s="100"/>
      <c r="AF355" s="100"/>
      <c r="AG355" s="100"/>
      <c r="AH355" s="100"/>
      <c r="AI355" s="100"/>
      <c r="AJ355" s="100"/>
      <c r="AK355" s="100"/>
      <c r="AL355" s="100"/>
      <c r="AM355" s="97"/>
      <c r="AN355" s="97"/>
      <c r="AO355" s="97"/>
      <c r="AP355" s="97"/>
      <c r="AQ355" s="97"/>
      <c r="AR355" s="97"/>
      <c r="AS355" s="97"/>
      <c r="AT355" s="97"/>
      <c r="AU355" s="97"/>
      <c r="AV355" s="97"/>
      <c r="AW355" s="97"/>
      <c r="AX355" s="97"/>
      <c r="AY355" s="97"/>
      <c r="AZ355" s="97"/>
      <c r="BA355" s="97"/>
      <c r="BB355" s="97"/>
      <c r="BC355" s="97"/>
      <c r="BD355" s="97"/>
      <c r="BE355" s="97"/>
      <c r="BF355" s="97"/>
      <c r="BG355" s="97"/>
      <c r="BH355" s="97"/>
      <c r="BI355" s="97"/>
      <c r="BJ355" s="97"/>
      <c r="BK355" s="97"/>
      <c r="BL355" s="97"/>
      <c r="BM355" s="97"/>
      <c r="BN355" s="97"/>
      <c r="BO355" s="97"/>
      <c r="BP355" s="97"/>
      <c r="BQ355" s="97"/>
      <c r="BR355" s="97"/>
      <c r="BS355" s="97"/>
      <c r="BT355" s="97"/>
      <c r="BU355" s="97"/>
      <c r="BV355" s="97"/>
      <c r="BW355" s="97"/>
      <c r="BX355" s="97"/>
      <c r="BY355" s="97"/>
      <c r="BZ355" s="97"/>
      <c r="CA355" s="97"/>
      <c r="CB355" s="97"/>
      <c r="CC355" s="97"/>
      <c r="CD355" s="97"/>
      <c r="CE355" s="97"/>
      <c r="CF355" s="97"/>
      <c r="CG355" s="97"/>
      <c r="CH355" s="97"/>
    </row>
    <row r="356" spans="1:8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99"/>
      <c r="Z356" s="100"/>
      <c r="AA356" s="100"/>
      <c r="AB356" s="100"/>
      <c r="AC356" s="100"/>
      <c r="AD356" s="100"/>
      <c r="AE356" s="100"/>
      <c r="AF356" s="100"/>
      <c r="AG356" s="100"/>
      <c r="AH356" s="100"/>
      <c r="AI356" s="100"/>
      <c r="AJ356" s="100"/>
      <c r="AK356" s="100"/>
      <c r="AL356" s="100"/>
      <c r="AM356" s="97"/>
      <c r="AN356" s="97"/>
      <c r="AO356" s="97"/>
      <c r="AP356" s="97"/>
      <c r="AQ356" s="97"/>
      <c r="AR356" s="97"/>
      <c r="AS356" s="97"/>
      <c r="AT356" s="97"/>
      <c r="AU356" s="97"/>
      <c r="AV356" s="97"/>
      <c r="AW356" s="97"/>
      <c r="AX356" s="97"/>
      <c r="AY356" s="97"/>
      <c r="AZ356" s="97"/>
      <c r="BA356" s="97"/>
      <c r="BB356" s="97"/>
      <c r="BC356" s="97"/>
      <c r="BD356" s="97"/>
      <c r="BE356" s="97"/>
      <c r="BF356" s="97"/>
      <c r="BG356" s="97"/>
      <c r="BH356" s="97"/>
      <c r="BI356" s="97"/>
      <c r="BJ356" s="97"/>
      <c r="BK356" s="97"/>
      <c r="BL356" s="97"/>
      <c r="BM356" s="97"/>
      <c r="BN356" s="97"/>
      <c r="BO356" s="97"/>
      <c r="BP356" s="97"/>
      <c r="BQ356" s="97"/>
      <c r="BR356" s="97"/>
      <c r="BS356" s="97"/>
      <c r="BT356" s="97"/>
      <c r="BU356" s="97"/>
      <c r="BV356" s="97"/>
      <c r="BW356" s="97"/>
      <c r="BX356" s="97"/>
      <c r="BY356" s="97"/>
      <c r="BZ356" s="97"/>
      <c r="CA356" s="97"/>
      <c r="CB356" s="97"/>
      <c r="CC356" s="97"/>
      <c r="CD356" s="97"/>
      <c r="CE356" s="97"/>
      <c r="CF356" s="97"/>
      <c r="CG356" s="97"/>
      <c r="CH356" s="97"/>
    </row>
    <row r="357" spans="1:86">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99"/>
      <c r="Z357" s="100"/>
      <c r="AA357" s="100"/>
      <c r="AB357" s="100"/>
      <c r="AC357" s="100"/>
      <c r="AD357" s="100"/>
      <c r="AE357" s="100"/>
      <c r="AF357" s="100"/>
      <c r="AG357" s="100"/>
      <c r="AH357" s="100"/>
      <c r="AI357" s="100"/>
      <c r="AJ357" s="100"/>
      <c r="AK357" s="100"/>
      <c r="AL357" s="100"/>
      <c r="AM357" s="97"/>
      <c r="AN357" s="97"/>
      <c r="AO357" s="97"/>
      <c r="AP357" s="97"/>
      <c r="AQ357" s="97"/>
      <c r="AR357" s="97"/>
      <c r="AS357" s="97"/>
      <c r="AT357" s="97"/>
      <c r="AU357" s="97"/>
      <c r="AV357" s="97"/>
      <c r="AW357" s="97"/>
      <c r="AX357" s="97"/>
      <c r="AY357" s="97"/>
      <c r="AZ357" s="97"/>
      <c r="BA357" s="97"/>
      <c r="BB357" s="97"/>
      <c r="BC357" s="97"/>
      <c r="BD357" s="97"/>
      <c r="BE357" s="97"/>
      <c r="BF357" s="97"/>
      <c r="BG357" s="97"/>
      <c r="BH357" s="97"/>
      <c r="BI357" s="97"/>
      <c r="BJ357" s="97"/>
      <c r="BK357" s="97"/>
      <c r="BL357" s="97"/>
      <c r="BM357" s="97"/>
      <c r="BN357" s="97"/>
      <c r="BO357" s="97"/>
      <c r="BP357" s="97"/>
      <c r="BQ357" s="97"/>
      <c r="BR357" s="97"/>
      <c r="BS357" s="97"/>
      <c r="BT357" s="97"/>
      <c r="BU357" s="97"/>
      <c r="BV357" s="97"/>
      <c r="BW357" s="97"/>
      <c r="BX357" s="97"/>
      <c r="BY357" s="97"/>
      <c r="BZ357" s="97"/>
      <c r="CA357" s="97"/>
      <c r="CB357" s="97"/>
      <c r="CC357" s="97"/>
      <c r="CD357" s="97"/>
      <c r="CE357" s="97"/>
      <c r="CF357" s="97"/>
      <c r="CG357" s="97"/>
      <c r="CH357" s="97"/>
    </row>
    <row r="358" spans="1:86">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99"/>
      <c r="Z358" s="100"/>
      <c r="AA358" s="100"/>
      <c r="AB358" s="100"/>
      <c r="AC358" s="100"/>
      <c r="AD358" s="100"/>
      <c r="AE358" s="100"/>
      <c r="AF358" s="100"/>
      <c r="AG358" s="100"/>
      <c r="AH358" s="100"/>
      <c r="AI358" s="100"/>
      <c r="AJ358" s="100"/>
      <c r="AK358" s="100"/>
      <c r="AL358" s="100"/>
      <c r="AM358" s="97"/>
      <c r="AN358" s="97"/>
      <c r="AO358" s="97"/>
      <c r="AP358" s="97"/>
      <c r="AQ358" s="97"/>
      <c r="AR358" s="97"/>
      <c r="AS358" s="97"/>
      <c r="AT358" s="97"/>
      <c r="AU358" s="97"/>
      <c r="AV358" s="97"/>
      <c r="AW358" s="97"/>
      <c r="AX358" s="97"/>
      <c r="AY358" s="97"/>
      <c r="AZ358" s="97"/>
      <c r="BA358" s="97"/>
      <c r="BB358" s="97"/>
      <c r="BC358" s="97"/>
      <c r="BD358" s="97"/>
      <c r="BE358" s="97"/>
      <c r="BF358" s="97"/>
      <c r="BG358" s="97"/>
      <c r="BH358" s="97"/>
      <c r="BI358" s="97"/>
      <c r="BJ358" s="97"/>
      <c r="BK358" s="97"/>
      <c r="BL358" s="97"/>
      <c r="BM358" s="97"/>
      <c r="BN358" s="97"/>
      <c r="BO358" s="97"/>
      <c r="BP358" s="97"/>
      <c r="BQ358" s="97"/>
      <c r="BR358" s="97"/>
      <c r="BS358" s="97"/>
      <c r="BT358" s="97"/>
      <c r="BU358" s="97"/>
      <c r="BV358" s="97"/>
      <c r="BW358" s="97"/>
      <c r="BX358" s="97"/>
      <c r="BY358" s="97"/>
      <c r="BZ358" s="97"/>
      <c r="CA358" s="97"/>
      <c r="CB358" s="97"/>
      <c r="CC358" s="97"/>
      <c r="CD358" s="97"/>
      <c r="CE358" s="97"/>
      <c r="CF358" s="97"/>
      <c r="CG358" s="97"/>
      <c r="CH358" s="97"/>
    </row>
    <row r="359" spans="1:86">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99"/>
      <c r="Z359" s="100"/>
      <c r="AA359" s="100"/>
      <c r="AB359" s="100"/>
      <c r="AC359" s="100"/>
      <c r="AD359" s="100"/>
      <c r="AE359" s="100"/>
      <c r="AF359" s="100"/>
      <c r="AG359" s="100"/>
      <c r="AH359" s="100"/>
      <c r="AI359" s="100"/>
      <c r="AJ359" s="100"/>
      <c r="AK359" s="100"/>
      <c r="AL359" s="100"/>
      <c r="AM359" s="97"/>
      <c r="AN359" s="97"/>
      <c r="AO359" s="97"/>
      <c r="AP359" s="97"/>
      <c r="AQ359" s="97"/>
      <c r="AR359" s="97"/>
      <c r="AS359" s="97"/>
      <c r="AT359" s="97"/>
      <c r="AU359" s="97"/>
      <c r="AV359" s="97"/>
      <c r="AW359" s="97"/>
      <c r="AX359" s="97"/>
      <c r="AY359" s="97"/>
      <c r="AZ359" s="97"/>
      <c r="BA359" s="97"/>
      <c r="BB359" s="97"/>
      <c r="BC359" s="97"/>
      <c r="BD359" s="97"/>
      <c r="BE359" s="97"/>
      <c r="BF359" s="97"/>
      <c r="BG359" s="97"/>
      <c r="BH359" s="97"/>
      <c r="BI359" s="97"/>
      <c r="BJ359" s="97"/>
      <c r="BK359" s="97"/>
      <c r="BL359" s="97"/>
      <c r="BM359" s="97"/>
      <c r="BN359" s="97"/>
      <c r="BO359" s="97"/>
      <c r="BP359" s="97"/>
      <c r="BQ359" s="97"/>
      <c r="BR359" s="97"/>
      <c r="BS359" s="97"/>
      <c r="BT359" s="97"/>
      <c r="BU359" s="97"/>
      <c r="BV359" s="97"/>
      <c r="BW359" s="97"/>
      <c r="BX359" s="97"/>
      <c r="BY359" s="97"/>
      <c r="BZ359" s="97"/>
      <c r="CA359" s="97"/>
      <c r="CB359" s="97"/>
      <c r="CC359" s="97"/>
      <c r="CD359" s="97"/>
      <c r="CE359" s="97"/>
      <c r="CF359" s="97"/>
      <c r="CG359" s="97"/>
      <c r="CH359" s="97"/>
    </row>
    <row r="360" spans="1:86">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99"/>
      <c r="Z360" s="100"/>
      <c r="AA360" s="100"/>
      <c r="AB360" s="100"/>
      <c r="AC360" s="100"/>
      <c r="AD360" s="100"/>
      <c r="AE360" s="100"/>
      <c r="AF360" s="100"/>
      <c r="AG360" s="100"/>
      <c r="AH360" s="100"/>
      <c r="AI360" s="100"/>
      <c r="AJ360" s="100"/>
      <c r="AK360" s="100"/>
      <c r="AL360" s="100"/>
      <c r="AM360" s="97"/>
      <c r="AN360" s="97"/>
      <c r="AO360" s="97"/>
      <c r="AP360" s="97"/>
      <c r="AQ360" s="97"/>
      <c r="AR360" s="97"/>
      <c r="AS360" s="97"/>
      <c r="AT360" s="97"/>
      <c r="AU360" s="97"/>
      <c r="AV360" s="97"/>
      <c r="AW360" s="97"/>
      <c r="AX360" s="97"/>
      <c r="AY360" s="97"/>
      <c r="AZ360" s="97"/>
      <c r="BA360" s="97"/>
      <c r="BB360" s="97"/>
      <c r="BC360" s="97"/>
      <c r="BD360" s="97"/>
      <c r="BE360" s="97"/>
      <c r="BF360" s="97"/>
      <c r="BG360" s="97"/>
      <c r="BH360" s="97"/>
      <c r="BI360" s="97"/>
      <c r="BJ360" s="97"/>
      <c r="BK360" s="97"/>
      <c r="BL360" s="97"/>
      <c r="BM360" s="97"/>
      <c r="BN360" s="97"/>
      <c r="BO360" s="97"/>
      <c r="BP360" s="97"/>
      <c r="BQ360" s="97"/>
      <c r="BR360" s="97"/>
      <c r="BS360" s="97"/>
      <c r="BT360" s="97"/>
      <c r="BU360" s="97"/>
      <c r="BV360" s="97"/>
      <c r="BW360" s="97"/>
      <c r="BX360" s="97"/>
      <c r="BY360" s="97"/>
      <c r="BZ360" s="97"/>
      <c r="CA360" s="97"/>
      <c r="CB360" s="97"/>
      <c r="CC360" s="97"/>
      <c r="CD360" s="97"/>
      <c r="CE360" s="97"/>
      <c r="CF360" s="97"/>
      <c r="CG360" s="97"/>
      <c r="CH360" s="97"/>
    </row>
    <row r="361" spans="1:86">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99"/>
      <c r="Z361" s="100"/>
      <c r="AA361" s="100"/>
      <c r="AB361" s="100"/>
      <c r="AC361" s="100"/>
      <c r="AD361" s="100"/>
      <c r="AE361" s="100"/>
      <c r="AF361" s="100"/>
      <c r="AG361" s="100"/>
      <c r="AH361" s="100"/>
      <c r="AI361" s="100"/>
      <c r="AJ361" s="100"/>
      <c r="AK361" s="100"/>
      <c r="AL361" s="100"/>
      <c r="AM361" s="97"/>
      <c r="AN361" s="97"/>
      <c r="AO361" s="97"/>
      <c r="AP361" s="97"/>
      <c r="AQ361" s="97"/>
      <c r="AR361" s="97"/>
      <c r="AS361" s="97"/>
      <c r="AT361" s="97"/>
      <c r="AU361" s="97"/>
      <c r="AV361" s="97"/>
      <c r="AW361" s="97"/>
      <c r="AX361" s="97"/>
      <c r="AY361" s="97"/>
      <c r="AZ361" s="97"/>
      <c r="BA361" s="97"/>
      <c r="BB361" s="97"/>
      <c r="BC361" s="97"/>
      <c r="BD361" s="97"/>
      <c r="BE361" s="97"/>
      <c r="BF361" s="97"/>
      <c r="BG361" s="97"/>
      <c r="BH361" s="97"/>
      <c r="BI361" s="97"/>
      <c r="BJ361" s="97"/>
      <c r="BK361" s="97"/>
      <c r="BL361" s="97"/>
      <c r="BM361" s="97"/>
      <c r="BN361" s="97"/>
      <c r="BO361" s="97"/>
      <c r="BP361" s="97"/>
      <c r="BQ361" s="97"/>
      <c r="BR361" s="97"/>
      <c r="BS361" s="97"/>
      <c r="BT361" s="97"/>
      <c r="BU361" s="97"/>
      <c r="BV361" s="97"/>
      <c r="BW361" s="97"/>
      <c r="BX361" s="97"/>
      <c r="BY361" s="97"/>
      <c r="BZ361" s="97"/>
      <c r="CA361" s="97"/>
      <c r="CB361" s="97"/>
      <c r="CC361" s="97"/>
      <c r="CD361" s="97"/>
      <c r="CE361" s="97"/>
      <c r="CF361" s="97"/>
      <c r="CG361" s="97"/>
      <c r="CH361" s="97"/>
    </row>
    <row r="362" spans="1:86">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99"/>
      <c r="Z362" s="100"/>
      <c r="AA362" s="100"/>
      <c r="AB362" s="100"/>
      <c r="AC362" s="100"/>
      <c r="AD362" s="100"/>
      <c r="AE362" s="100"/>
      <c r="AF362" s="100"/>
      <c r="AG362" s="100"/>
      <c r="AH362" s="100"/>
      <c r="AI362" s="100"/>
      <c r="AJ362" s="100"/>
      <c r="AK362" s="100"/>
      <c r="AL362" s="100"/>
      <c r="AM362" s="97"/>
      <c r="AN362" s="97"/>
      <c r="AO362" s="97"/>
      <c r="AP362" s="97"/>
      <c r="AQ362" s="97"/>
      <c r="AR362" s="97"/>
      <c r="AS362" s="97"/>
      <c r="AT362" s="97"/>
      <c r="AU362" s="97"/>
      <c r="AV362" s="97"/>
      <c r="AW362" s="97"/>
      <c r="AX362" s="97"/>
      <c r="AY362" s="97"/>
      <c r="AZ362" s="97"/>
      <c r="BA362" s="97"/>
      <c r="BB362" s="97"/>
      <c r="BC362" s="97"/>
      <c r="BD362" s="97"/>
      <c r="BE362" s="97"/>
      <c r="BF362" s="97"/>
      <c r="BG362" s="97"/>
      <c r="BH362" s="97"/>
      <c r="BI362" s="97"/>
      <c r="BJ362" s="97"/>
      <c r="BK362" s="97"/>
      <c r="BL362" s="97"/>
      <c r="BM362" s="97"/>
      <c r="BN362" s="97"/>
      <c r="BO362" s="97"/>
      <c r="BP362" s="97"/>
      <c r="BQ362" s="97"/>
      <c r="BR362" s="97"/>
      <c r="BS362" s="97"/>
      <c r="BT362" s="97"/>
      <c r="BU362" s="97"/>
      <c r="BV362" s="97"/>
      <c r="BW362" s="97"/>
      <c r="BX362" s="97"/>
      <c r="BY362" s="97"/>
      <c r="BZ362" s="97"/>
      <c r="CA362" s="97"/>
      <c r="CB362" s="97"/>
      <c r="CC362" s="97"/>
      <c r="CD362" s="97"/>
      <c r="CE362" s="97"/>
      <c r="CF362" s="97"/>
      <c r="CG362" s="97"/>
      <c r="CH362" s="97"/>
    </row>
    <row r="363" spans="1:86">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99"/>
      <c r="Z363" s="100"/>
      <c r="AA363" s="100"/>
      <c r="AB363" s="100"/>
      <c r="AC363" s="100"/>
      <c r="AD363" s="100"/>
      <c r="AE363" s="100"/>
      <c r="AF363" s="100"/>
      <c r="AG363" s="100"/>
      <c r="AH363" s="100"/>
      <c r="AI363" s="100"/>
      <c r="AJ363" s="100"/>
      <c r="AK363" s="100"/>
      <c r="AL363" s="100"/>
      <c r="AM363" s="97"/>
      <c r="AN363" s="97"/>
      <c r="AO363" s="97"/>
      <c r="AP363" s="97"/>
      <c r="AQ363" s="97"/>
      <c r="AR363" s="97"/>
      <c r="AS363" s="97"/>
      <c r="AT363" s="97"/>
      <c r="AU363" s="97"/>
      <c r="AV363" s="97"/>
      <c r="AW363" s="97"/>
      <c r="AX363" s="97"/>
      <c r="AY363" s="97"/>
      <c r="AZ363" s="97"/>
      <c r="BA363" s="97"/>
      <c r="BB363" s="97"/>
      <c r="BC363" s="97"/>
      <c r="BD363" s="97"/>
      <c r="BE363" s="97"/>
      <c r="BF363" s="97"/>
      <c r="BG363" s="97"/>
      <c r="BH363" s="97"/>
      <c r="BI363" s="97"/>
      <c r="BJ363" s="97"/>
      <c r="BK363" s="97"/>
      <c r="BL363" s="97"/>
      <c r="BM363" s="97"/>
      <c r="BN363" s="97"/>
      <c r="BO363" s="97"/>
      <c r="BP363" s="97"/>
      <c r="BQ363" s="97"/>
      <c r="BR363" s="97"/>
      <c r="BS363" s="97"/>
      <c r="BT363" s="97"/>
      <c r="BU363" s="97"/>
      <c r="BV363" s="97"/>
      <c r="BW363" s="97"/>
      <c r="BX363" s="97"/>
      <c r="BY363" s="97"/>
      <c r="BZ363" s="97"/>
      <c r="CA363" s="97"/>
      <c r="CB363" s="97"/>
      <c r="CC363" s="97"/>
      <c r="CD363" s="97"/>
      <c r="CE363" s="97"/>
      <c r="CF363" s="97"/>
      <c r="CG363" s="97"/>
      <c r="CH363" s="97"/>
    </row>
    <row r="364" spans="1:86">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99"/>
      <c r="Z364" s="100"/>
      <c r="AA364" s="100"/>
      <c r="AB364" s="100"/>
      <c r="AC364" s="100"/>
      <c r="AD364" s="100"/>
      <c r="AE364" s="100"/>
      <c r="AF364" s="100"/>
      <c r="AG364" s="100"/>
      <c r="AH364" s="100"/>
      <c r="AI364" s="100"/>
      <c r="AJ364" s="100"/>
      <c r="AK364" s="100"/>
      <c r="AL364" s="100"/>
      <c r="AM364" s="97"/>
      <c r="AN364" s="97"/>
      <c r="AO364" s="97"/>
      <c r="AP364" s="97"/>
      <c r="AQ364" s="97"/>
      <c r="AR364" s="97"/>
      <c r="AS364" s="97"/>
      <c r="AT364" s="97"/>
      <c r="AU364" s="97"/>
      <c r="AV364" s="97"/>
      <c r="AW364" s="97"/>
      <c r="AX364" s="97"/>
      <c r="AY364" s="97"/>
      <c r="AZ364" s="97"/>
      <c r="BA364" s="97"/>
      <c r="BB364" s="97"/>
      <c r="BC364" s="97"/>
      <c r="BD364" s="97"/>
      <c r="BE364" s="97"/>
      <c r="BF364" s="97"/>
      <c r="BG364" s="97"/>
      <c r="BH364" s="97"/>
      <c r="BI364" s="97"/>
      <c r="BJ364" s="97"/>
      <c r="BK364" s="97"/>
      <c r="BL364" s="97"/>
      <c r="BM364" s="97"/>
      <c r="BN364" s="97"/>
      <c r="BO364" s="97"/>
      <c r="BP364" s="97"/>
      <c r="BQ364" s="97"/>
      <c r="BR364" s="97"/>
      <c r="BS364" s="97"/>
      <c r="BT364" s="97"/>
      <c r="BU364" s="97"/>
      <c r="BV364" s="97"/>
      <c r="BW364" s="97"/>
      <c r="BX364" s="97"/>
      <c r="BY364" s="97"/>
      <c r="BZ364" s="97"/>
      <c r="CA364" s="97"/>
      <c r="CB364" s="97"/>
      <c r="CC364" s="97"/>
      <c r="CD364" s="97"/>
      <c r="CE364" s="97"/>
      <c r="CF364" s="97"/>
      <c r="CG364" s="97"/>
      <c r="CH364" s="97"/>
    </row>
    <row r="365" spans="1:86">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99"/>
      <c r="Z365" s="100"/>
      <c r="AA365" s="100"/>
      <c r="AB365" s="100"/>
      <c r="AC365" s="100"/>
      <c r="AD365" s="100"/>
      <c r="AE365" s="100"/>
      <c r="AF365" s="100"/>
      <c r="AG365" s="100"/>
      <c r="AH365" s="100"/>
      <c r="AI365" s="100"/>
      <c r="AJ365" s="100"/>
      <c r="AK365" s="100"/>
      <c r="AL365" s="100"/>
      <c r="AM365" s="97"/>
      <c r="AN365" s="97"/>
      <c r="AO365" s="97"/>
      <c r="AP365" s="97"/>
      <c r="AQ365" s="97"/>
      <c r="AR365" s="97"/>
      <c r="AS365" s="97"/>
      <c r="AT365" s="97"/>
      <c r="AU365" s="97"/>
      <c r="AV365" s="97"/>
      <c r="AW365" s="97"/>
      <c r="AX365" s="97"/>
      <c r="AY365" s="97"/>
      <c r="AZ365" s="97"/>
      <c r="BA365" s="97"/>
      <c r="BB365" s="97"/>
      <c r="BC365" s="97"/>
      <c r="BD365" s="97"/>
      <c r="BE365" s="97"/>
      <c r="BF365" s="97"/>
      <c r="BG365" s="97"/>
      <c r="BH365" s="97"/>
      <c r="BI365" s="97"/>
      <c r="BJ365" s="97"/>
      <c r="BK365" s="97"/>
      <c r="BL365" s="97"/>
      <c r="BM365" s="97"/>
      <c r="BN365" s="97"/>
      <c r="BO365" s="97"/>
      <c r="BP365" s="97"/>
      <c r="BQ365" s="97"/>
      <c r="BR365" s="97"/>
      <c r="BS365" s="97"/>
      <c r="BT365" s="97"/>
      <c r="BU365" s="97"/>
      <c r="BV365" s="97"/>
      <c r="BW365" s="97"/>
      <c r="BX365" s="97"/>
      <c r="BY365" s="97"/>
      <c r="BZ365" s="97"/>
      <c r="CA365" s="97"/>
      <c r="CB365" s="97"/>
      <c r="CC365" s="97"/>
      <c r="CD365" s="97"/>
      <c r="CE365" s="97"/>
      <c r="CF365" s="97"/>
      <c r="CG365" s="97"/>
      <c r="CH365" s="97"/>
    </row>
    <row r="366" spans="1:8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99"/>
      <c r="Z366" s="100"/>
      <c r="AA366" s="100"/>
      <c r="AB366" s="100"/>
      <c r="AC366" s="100"/>
      <c r="AD366" s="100"/>
      <c r="AE366" s="100"/>
      <c r="AF366" s="100"/>
      <c r="AG366" s="100"/>
      <c r="AH366" s="100"/>
      <c r="AI366" s="100"/>
      <c r="AJ366" s="100"/>
      <c r="AK366" s="100"/>
      <c r="AL366" s="100"/>
      <c r="AM366" s="97"/>
      <c r="AN366" s="97"/>
      <c r="AO366" s="97"/>
      <c r="AP366" s="97"/>
      <c r="AQ366" s="97"/>
      <c r="AR366" s="97"/>
      <c r="AS366" s="97"/>
      <c r="AT366" s="97"/>
      <c r="AU366" s="97"/>
      <c r="AV366" s="97"/>
      <c r="AW366" s="97"/>
      <c r="AX366" s="97"/>
      <c r="AY366" s="97"/>
      <c r="AZ366" s="97"/>
      <c r="BA366" s="97"/>
      <c r="BB366" s="97"/>
      <c r="BC366" s="97"/>
      <c r="BD366" s="97"/>
      <c r="BE366" s="97"/>
      <c r="BF366" s="97"/>
      <c r="BG366" s="97"/>
      <c r="BH366" s="97"/>
      <c r="BI366" s="97"/>
      <c r="BJ366" s="97"/>
      <c r="BK366" s="97"/>
      <c r="BL366" s="97"/>
      <c r="BM366" s="97"/>
      <c r="BN366" s="97"/>
      <c r="BO366" s="97"/>
      <c r="BP366" s="97"/>
      <c r="BQ366" s="97"/>
      <c r="BR366" s="97"/>
      <c r="BS366" s="97"/>
      <c r="BT366" s="97"/>
      <c r="BU366" s="97"/>
      <c r="BV366" s="97"/>
      <c r="BW366" s="97"/>
      <c r="BX366" s="97"/>
      <c r="BY366" s="97"/>
      <c r="BZ366" s="97"/>
      <c r="CA366" s="97"/>
      <c r="CB366" s="97"/>
      <c r="CC366" s="97"/>
      <c r="CD366" s="97"/>
      <c r="CE366" s="97"/>
      <c r="CF366" s="97"/>
      <c r="CG366" s="97"/>
      <c r="CH366" s="97"/>
    </row>
    <row r="367" spans="1:86">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99"/>
      <c r="Z367" s="100"/>
      <c r="AA367" s="100"/>
      <c r="AB367" s="100"/>
      <c r="AC367" s="100"/>
      <c r="AD367" s="100"/>
      <c r="AE367" s="100"/>
      <c r="AF367" s="100"/>
      <c r="AG367" s="100"/>
      <c r="AH367" s="100"/>
      <c r="AI367" s="100"/>
      <c r="AJ367" s="100"/>
      <c r="AK367" s="100"/>
      <c r="AL367" s="100"/>
      <c r="AM367" s="97"/>
      <c r="AN367" s="97"/>
      <c r="AO367" s="97"/>
      <c r="AP367" s="97"/>
      <c r="AQ367" s="97"/>
      <c r="AR367" s="97"/>
      <c r="AS367" s="97"/>
      <c r="AT367" s="97"/>
      <c r="AU367" s="97"/>
      <c r="AV367" s="97"/>
      <c r="AW367" s="97"/>
      <c r="AX367" s="97"/>
      <c r="AY367" s="97"/>
      <c r="AZ367" s="97"/>
      <c r="BA367" s="97"/>
      <c r="BB367" s="97"/>
      <c r="BC367" s="97"/>
      <c r="BD367" s="97"/>
      <c r="BE367" s="97"/>
      <c r="BF367" s="97"/>
      <c r="BG367" s="97"/>
      <c r="BH367" s="97"/>
      <c r="BI367" s="97"/>
      <c r="BJ367" s="97"/>
      <c r="BK367" s="97"/>
      <c r="BL367" s="97"/>
      <c r="BM367" s="97"/>
      <c r="BN367" s="97"/>
      <c r="BO367" s="97"/>
      <c r="BP367" s="97"/>
      <c r="BQ367" s="97"/>
      <c r="BR367" s="97"/>
      <c r="BS367" s="97"/>
      <c r="BT367" s="97"/>
      <c r="BU367" s="97"/>
      <c r="BV367" s="97"/>
      <c r="BW367" s="97"/>
      <c r="BX367" s="97"/>
      <c r="BY367" s="97"/>
      <c r="BZ367" s="97"/>
      <c r="CA367" s="97"/>
      <c r="CB367" s="97"/>
      <c r="CC367" s="97"/>
      <c r="CD367" s="97"/>
      <c r="CE367" s="97"/>
      <c r="CF367" s="97"/>
      <c r="CG367" s="97"/>
      <c r="CH367" s="97"/>
    </row>
    <row r="368" spans="1:86">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99"/>
      <c r="Z368" s="100"/>
      <c r="AA368" s="100"/>
      <c r="AB368" s="100"/>
      <c r="AC368" s="100"/>
      <c r="AD368" s="100"/>
      <c r="AE368" s="100"/>
      <c r="AF368" s="100"/>
      <c r="AG368" s="100"/>
      <c r="AH368" s="100"/>
      <c r="AI368" s="100"/>
      <c r="AJ368" s="100"/>
      <c r="AK368" s="100"/>
      <c r="AL368" s="100"/>
      <c r="AM368" s="97"/>
      <c r="AN368" s="97"/>
      <c r="AO368" s="97"/>
      <c r="AP368" s="97"/>
      <c r="AQ368" s="97"/>
      <c r="AR368" s="97"/>
      <c r="AS368" s="97"/>
      <c r="AT368" s="97"/>
      <c r="AU368" s="97"/>
      <c r="AV368" s="97"/>
      <c r="AW368" s="97"/>
      <c r="AX368" s="97"/>
      <c r="AY368" s="97"/>
      <c r="AZ368" s="97"/>
      <c r="BA368" s="97"/>
      <c r="BB368" s="97"/>
      <c r="BC368" s="97"/>
      <c r="BD368" s="97"/>
      <c r="BE368" s="97"/>
      <c r="BF368" s="97"/>
      <c r="BG368" s="97"/>
      <c r="BH368" s="97"/>
      <c r="BI368" s="97"/>
      <c r="BJ368" s="97"/>
      <c r="BK368" s="97"/>
      <c r="BL368" s="97"/>
      <c r="BM368" s="97"/>
      <c r="BN368" s="97"/>
      <c r="BO368" s="97"/>
      <c r="BP368" s="97"/>
      <c r="BQ368" s="97"/>
      <c r="BR368" s="97"/>
      <c r="BS368" s="97"/>
      <c r="BT368" s="97"/>
      <c r="BU368" s="97"/>
      <c r="BV368" s="97"/>
      <c r="BW368" s="97"/>
      <c r="BX368" s="97"/>
      <c r="BY368" s="97"/>
      <c r="BZ368" s="97"/>
      <c r="CA368" s="97"/>
      <c r="CB368" s="97"/>
      <c r="CC368" s="97"/>
      <c r="CD368" s="97"/>
      <c r="CE368" s="97"/>
      <c r="CF368" s="97"/>
      <c r="CG368" s="97"/>
      <c r="CH368" s="97"/>
    </row>
    <row r="369" spans="1:86">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99"/>
      <c r="Z369" s="100"/>
      <c r="AA369" s="100"/>
      <c r="AB369" s="100"/>
      <c r="AC369" s="100"/>
      <c r="AD369" s="100"/>
      <c r="AE369" s="100"/>
      <c r="AF369" s="100"/>
      <c r="AG369" s="100"/>
      <c r="AH369" s="100"/>
      <c r="AI369" s="100"/>
      <c r="AJ369" s="100"/>
      <c r="AK369" s="100"/>
      <c r="AL369" s="100"/>
      <c r="AM369" s="97"/>
      <c r="AN369" s="97"/>
      <c r="AO369" s="97"/>
      <c r="AP369" s="97"/>
      <c r="AQ369" s="97"/>
      <c r="AR369" s="97"/>
      <c r="AS369" s="97"/>
      <c r="AT369" s="97"/>
      <c r="AU369" s="97"/>
      <c r="AV369" s="97"/>
      <c r="AW369" s="97"/>
      <c r="AX369" s="97"/>
      <c r="AY369" s="97"/>
      <c r="AZ369" s="97"/>
      <c r="BA369" s="97"/>
      <c r="BB369" s="97"/>
      <c r="BC369" s="97"/>
      <c r="BD369" s="97"/>
      <c r="BE369" s="97"/>
      <c r="BF369" s="97"/>
      <c r="BG369" s="97"/>
      <c r="BH369" s="97"/>
      <c r="BI369" s="97"/>
      <c r="BJ369" s="97"/>
      <c r="BK369" s="97"/>
      <c r="BL369" s="97"/>
      <c r="BM369" s="97"/>
      <c r="BN369" s="97"/>
      <c r="BO369" s="97"/>
      <c r="BP369" s="97"/>
      <c r="BQ369" s="97"/>
      <c r="BR369" s="97"/>
      <c r="BS369" s="97"/>
      <c r="BT369" s="97"/>
      <c r="BU369" s="97"/>
      <c r="BV369" s="97"/>
      <c r="BW369" s="97"/>
      <c r="BX369" s="97"/>
      <c r="BY369" s="97"/>
      <c r="BZ369" s="97"/>
      <c r="CA369" s="97"/>
      <c r="CB369" s="97"/>
      <c r="CC369" s="97"/>
      <c r="CD369" s="97"/>
      <c r="CE369" s="97"/>
      <c r="CF369" s="97"/>
      <c r="CG369" s="97"/>
      <c r="CH369" s="97"/>
    </row>
    <row r="370" spans="1:86">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99"/>
      <c r="Z370" s="100"/>
      <c r="AA370" s="100"/>
      <c r="AB370" s="100"/>
      <c r="AC370" s="100"/>
      <c r="AD370" s="100"/>
      <c r="AE370" s="100"/>
      <c r="AF370" s="100"/>
      <c r="AG370" s="100"/>
      <c r="AH370" s="100"/>
      <c r="AI370" s="100"/>
      <c r="AJ370" s="100"/>
      <c r="AK370" s="100"/>
      <c r="AL370" s="100"/>
      <c r="AM370" s="97"/>
      <c r="AN370" s="97"/>
      <c r="AO370" s="97"/>
      <c r="AP370" s="97"/>
      <c r="AQ370" s="97"/>
      <c r="AR370" s="97"/>
      <c r="AS370" s="97"/>
      <c r="AT370" s="97"/>
      <c r="AU370" s="97"/>
      <c r="AV370" s="97"/>
      <c r="AW370" s="97"/>
      <c r="AX370" s="97"/>
      <c r="AY370" s="97"/>
      <c r="AZ370" s="97"/>
      <c r="BA370" s="97"/>
      <c r="BB370" s="97"/>
      <c r="BC370" s="97"/>
      <c r="BD370" s="97"/>
      <c r="BE370" s="97"/>
      <c r="BF370" s="97"/>
      <c r="BG370" s="97"/>
      <c r="BH370" s="97"/>
      <c r="BI370" s="97"/>
      <c r="BJ370" s="97"/>
      <c r="BK370" s="97"/>
      <c r="BL370" s="97"/>
      <c r="BM370" s="97"/>
      <c r="BN370" s="97"/>
      <c r="BO370" s="97"/>
      <c r="BP370" s="97"/>
      <c r="BQ370" s="97"/>
      <c r="BR370" s="97"/>
      <c r="BS370" s="97"/>
      <c r="BT370" s="97"/>
      <c r="BU370" s="97"/>
      <c r="BV370" s="97"/>
      <c r="BW370" s="97"/>
      <c r="BX370" s="97"/>
      <c r="BY370" s="97"/>
      <c r="BZ370" s="97"/>
      <c r="CA370" s="97"/>
      <c r="CB370" s="97"/>
      <c r="CC370" s="97"/>
      <c r="CD370" s="97"/>
      <c r="CE370" s="97"/>
      <c r="CF370" s="97"/>
      <c r="CG370" s="97"/>
      <c r="CH370" s="97"/>
    </row>
    <row r="371" spans="1:86">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99"/>
      <c r="Z371" s="100"/>
      <c r="AA371" s="100"/>
      <c r="AB371" s="100"/>
      <c r="AC371" s="100"/>
      <c r="AD371" s="100"/>
      <c r="AE371" s="100"/>
      <c r="AF371" s="100"/>
      <c r="AG371" s="100"/>
      <c r="AH371" s="100"/>
      <c r="AI371" s="100"/>
      <c r="AJ371" s="100"/>
      <c r="AK371" s="100"/>
      <c r="AL371" s="100"/>
      <c r="AM371" s="97"/>
      <c r="AN371" s="97"/>
      <c r="AO371" s="97"/>
      <c r="AP371" s="97"/>
      <c r="AQ371" s="97"/>
      <c r="AR371" s="97"/>
      <c r="AS371" s="97"/>
      <c r="AT371" s="97"/>
      <c r="AU371" s="97"/>
      <c r="AV371" s="97"/>
      <c r="AW371" s="97"/>
      <c r="AX371" s="97"/>
      <c r="AY371" s="97"/>
      <c r="AZ371" s="97"/>
      <c r="BA371" s="97"/>
      <c r="BB371" s="97"/>
      <c r="BC371" s="97"/>
      <c r="BD371" s="97"/>
      <c r="BE371" s="97"/>
      <c r="BF371" s="97"/>
      <c r="BG371" s="97"/>
      <c r="BH371" s="97"/>
      <c r="BI371" s="97"/>
      <c r="BJ371" s="97"/>
      <c r="BK371" s="97"/>
      <c r="BL371" s="97"/>
      <c r="BM371" s="97"/>
      <c r="BN371" s="97"/>
      <c r="BO371" s="97"/>
      <c r="BP371" s="97"/>
      <c r="BQ371" s="97"/>
      <c r="BR371" s="97"/>
      <c r="BS371" s="97"/>
      <c r="BT371" s="97"/>
      <c r="BU371" s="97"/>
      <c r="BV371" s="97"/>
      <c r="BW371" s="97"/>
      <c r="BX371" s="97"/>
      <c r="BY371" s="97"/>
      <c r="BZ371" s="97"/>
      <c r="CA371" s="97"/>
      <c r="CB371" s="97"/>
      <c r="CC371" s="97"/>
      <c r="CD371" s="97"/>
      <c r="CE371" s="97"/>
      <c r="CF371" s="97"/>
      <c r="CG371" s="97"/>
      <c r="CH371" s="97"/>
    </row>
    <row r="372" spans="1:86">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99"/>
      <c r="Z372" s="100"/>
      <c r="AA372" s="100"/>
      <c r="AB372" s="100"/>
      <c r="AC372" s="100"/>
      <c r="AD372" s="100"/>
      <c r="AE372" s="100"/>
      <c r="AF372" s="100"/>
      <c r="AG372" s="100"/>
      <c r="AH372" s="100"/>
      <c r="AI372" s="100"/>
      <c r="AJ372" s="100"/>
      <c r="AK372" s="100"/>
      <c r="AL372" s="100"/>
      <c r="AM372" s="97"/>
      <c r="AN372" s="97"/>
      <c r="AO372" s="97"/>
      <c r="AP372" s="97"/>
      <c r="AQ372" s="97"/>
      <c r="AR372" s="97"/>
      <c r="AS372" s="97"/>
      <c r="AT372" s="97"/>
      <c r="AU372" s="97"/>
      <c r="AV372" s="97"/>
      <c r="AW372" s="97"/>
      <c r="AX372" s="97"/>
      <c r="AY372" s="97"/>
      <c r="AZ372" s="97"/>
      <c r="BA372" s="97"/>
      <c r="BB372" s="97"/>
      <c r="BC372" s="97"/>
      <c r="BD372" s="97"/>
      <c r="BE372" s="97"/>
      <c r="BF372" s="97"/>
      <c r="BG372" s="97"/>
      <c r="BH372" s="97"/>
      <c r="BI372" s="97"/>
      <c r="BJ372" s="97"/>
      <c r="BK372" s="97"/>
      <c r="BL372" s="97"/>
      <c r="BM372" s="97"/>
      <c r="BN372" s="97"/>
      <c r="BO372" s="97"/>
      <c r="BP372" s="97"/>
      <c r="BQ372" s="97"/>
      <c r="BR372" s="97"/>
      <c r="BS372" s="97"/>
      <c r="BT372" s="97"/>
      <c r="BU372" s="97"/>
      <c r="BV372" s="97"/>
      <c r="BW372" s="97"/>
      <c r="BX372" s="97"/>
      <c r="BY372" s="97"/>
      <c r="BZ372" s="97"/>
      <c r="CA372" s="97"/>
      <c r="CB372" s="97"/>
      <c r="CC372" s="97"/>
      <c r="CD372" s="97"/>
      <c r="CE372" s="97"/>
      <c r="CF372" s="97"/>
      <c r="CG372" s="97"/>
      <c r="CH372" s="97"/>
    </row>
    <row r="373" spans="1:86">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99"/>
      <c r="Z373" s="100"/>
      <c r="AA373" s="100"/>
      <c r="AB373" s="100"/>
      <c r="AC373" s="100"/>
      <c r="AD373" s="100"/>
      <c r="AE373" s="100"/>
      <c r="AF373" s="100"/>
      <c r="AG373" s="100"/>
      <c r="AH373" s="100"/>
      <c r="AI373" s="100"/>
      <c r="AJ373" s="100"/>
      <c r="AK373" s="100"/>
      <c r="AL373" s="100"/>
      <c r="AM373" s="97"/>
      <c r="AN373" s="97"/>
      <c r="AO373" s="97"/>
      <c r="AP373" s="97"/>
      <c r="AQ373" s="97"/>
      <c r="AR373" s="97"/>
      <c r="AS373" s="97"/>
      <c r="AT373" s="97"/>
      <c r="AU373" s="97"/>
      <c r="AV373" s="97"/>
      <c r="AW373" s="97"/>
      <c r="AX373" s="97"/>
      <c r="AY373" s="97"/>
      <c r="AZ373" s="97"/>
      <c r="BA373" s="97"/>
      <c r="BB373" s="97"/>
      <c r="BC373" s="97"/>
      <c r="BD373" s="97"/>
      <c r="BE373" s="97"/>
      <c r="BF373" s="97"/>
      <c r="BG373" s="97"/>
      <c r="BH373" s="97"/>
      <c r="BI373" s="97"/>
      <c r="BJ373" s="97"/>
      <c r="BK373" s="97"/>
      <c r="BL373" s="97"/>
      <c r="BM373" s="97"/>
      <c r="BN373" s="97"/>
      <c r="BO373" s="97"/>
      <c r="BP373" s="97"/>
      <c r="BQ373" s="97"/>
      <c r="BR373" s="97"/>
      <c r="BS373" s="97"/>
      <c r="BT373" s="97"/>
      <c r="BU373" s="97"/>
      <c r="BV373" s="97"/>
      <c r="BW373" s="97"/>
      <c r="BX373" s="97"/>
      <c r="BY373" s="97"/>
      <c r="BZ373" s="97"/>
      <c r="CA373" s="97"/>
      <c r="CB373" s="97"/>
      <c r="CC373" s="97"/>
      <c r="CD373" s="97"/>
      <c r="CE373" s="97"/>
      <c r="CF373" s="97"/>
      <c r="CG373" s="97"/>
      <c r="CH373" s="97"/>
    </row>
    <row r="374" spans="1:86">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99"/>
      <c r="Z374" s="100"/>
      <c r="AA374" s="100"/>
      <c r="AB374" s="100"/>
      <c r="AC374" s="100"/>
      <c r="AD374" s="100"/>
      <c r="AE374" s="100"/>
      <c r="AF374" s="100"/>
      <c r="AG374" s="100"/>
      <c r="AH374" s="100"/>
      <c r="AI374" s="100"/>
      <c r="AJ374" s="100"/>
      <c r="AK374" s="100"/>
      <c r="AL374" s="100"/>
      <c r="AM374" s="97"/>
      <c r="AN374" s="97"/>
      <c r="AO374" s="97"/>
      <c r="AP374" s="97"/>
      <c r="AQ374" s="97"/>
      <c r="AR374" s="97"/>
      <c r="AS374" s="97"/>
      <c r="AT374" s="97"/>
      <c r="AU374" s="97"/>
      <c r="AV374" s="97"/>
      <c r="AW374" s="97"/>
      <c r="AX374" s="97"/>
      <c r="AY374" s="97"/>
      <c r="AZ374" s="97"/>
      <c r="BA374" s="97"/>
      <c r="BB374" s="97"/>
      <c r="BC374" s="97"/>
      <c r="BD374" s="97"/>
      <c r="BE374" s="97"/>
      <c r="BF374" s="97"/>
      <c r="BG374" s="97"/>
      <c r="BH374" s="97"/>
      <c r="BI374" s="97"/>
      <c r="BJ374" s="97"/>
      <c r="BK374" s="97"/>
      <c r="BL374" s="97"/>
      <c r="BM374" s="97"/>
      <c r="BN374" s="97"/>
      <c r="BO374" s="97"/>
      <c r="BP374" s="97"/>
      <c r="BQ374" s="97"/>
      <c r="BR374" s="97"/>
      <c r="BS374" s="97"/>
      <c r="BT374" s="97"/>
      <c r="BU374" s="97"/>
      <c r="BV374" s="97"/>
      <c r="BW374" s="97"/>
      <c r="BX374" s="97"/>
      <c r="BY374" s="97"/>
      <c r="BZ374" s="97"/>
      <c r="CA374" s="97"/>
      <c r="CB374" s="97"/>
      <c r="CC374" s="97"/>
      <c r="CD374" s="97"/>
      <c r="CE374" s="97"/>
      <c r="CF374" s="97"/>
      <c r="CG374" s="97"/>
      <c r="CH374" s="97"/>
    </row>
    <row r="375" spans="1:86">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99"/>
      <c r="Z375" s="100"/>
      <c r="AA375" s="100"/>
      <c r="AB375" s="100"/>
      <c r="AC375" s="100"/>
      <c r="AD375" s="100"/>
      <c r="AE375" s="100"/>
      <c r="AF375" s="100"/>
      <c r="AG375" s="100"/>
      <c r="AH375" s="100"/>
      <c r="AI375" s="100"/>
      <c r="AJ375" s="100"/>
      <c r="AK375" s="100"/>
      <c r="AL375" s="100"/>
      <c r="AM375" s="97"/>
      <c r="AN375" s="97"/>
      <c r="AO375" s="97"/>
      <c r="AP375" s="97"/>
      <c r="AQ375" s="97"/>
      <c r="AR375" s="97"/>
      <c r="AS375" s="97"/>
      <c r="AT375" s="97"/>
      <c r="AU375" s="97"/>
      <c r="AV375" s="97"/>
      <c r="AW375" s="97"/>
      <c r="AX375" s="97"/>
      <c r="AY375" s="97"/>
      <c r="AZ375" s="97"/>
      <c r="BA375" s="97"/>
      <c r="BB375" s="97"/>
      <c r="BC375" s="97"/>
      <c r="BD375" s="97"/>
      <c r="BE375" s="97"/>
      <c r="BF375" s="97"/>
      <c r="BG375" s="97"/>
      <c r="BH375" s="97"/>
      <c r="BI375" s="97"/>
      <c r="BJ375" s="97"/>
      <c r="BK375" s="97"/>
      <c r="BL375" s="97"/>
      <c r="BM375" s="97"/>
      <c r="BN375" s="97"/>
      <c r="BO375" s="97"/>
      <c r="BP375" s="97"/>
      <c r="BQ375" s="97"/>
      <c r="BR375" s="97"/>
      <c r="BS375" s="97"/>
      <c r="BT375" s="97"/>
      <c r="BU375" s="97"/>
      <c r="BV375" s="97"/>
      <c r="BW375" s="97"/>
      <c r="BX375" s="97"/>
      <c r="BY375" s="97"/>
      <c r="BZ375" s="97"/>
      <c r="CA375" s="97"/>
      <c r="CB375" s="97"/>
      <c r="CC375" s="97"/>
      <c r="CD375" s="97"/>
      <c r="CE375" s="97"/>
      <c r="CF375" s="97"/>
      <c r="CG375" s="97"/>
      <c r="CH375" s="97"/>
    </row>
    <row r="376" spans="1:8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99"/>
      <c r="Z376" s="100"/>
      <c r="AA376" s="100"/>
      <c r="AB376" s="100"/>
      <c r="AC376" s="100"/>
      <c r="AD376" s="100"/>
      <c r="AE376" s="100"/>
      <c r="AF376" s="100"/>
      <c r="AG376" s="100"/>
      <c r="AH376" s="100"/>
      <c r="AI376" s="100"/>
      <c r="AJ376" s="100"/>
      <c r="AK376" s="100"/>
      <c r="AL376" s="100"/>
      <c r="AM376" s="97"/>
      <c r="AN376" s="97"/>
      <c r="AO376" s="97"/>
      <c r="AP376" s="97"/>
      <c r="AQ376" s="97"/>
      <c r="AR376" s="97"/>
      <c r="AS376" s="97"/>
      <c r="AT376" s="97"/>
      <c r="AU376" s="97"/>
      <c r="AV376" s="97"/>
      <c r="AW376" s="97"/>
      <c r="AX376" s="97"/>
      <c r="AY376" s="97"/>
      <c r="AZ376" s="97"/>
      <c r="BA376" s="97"/>
      <c r="BB376" s="97"/>
      <c r="BC376" s="97"/>
      <c r="BD376" s="97"/>
      <c r="BE376" s="97"/>
      <c r="BF376" s="97"/>
      <c r="BG376" s="97"/>
      <c r="BH376" s="97"/>
      <c r="BI376" s="97"/>
      <c r="BJ376" s="97"/>
      <c r="BK376" s="97"/>
      <c r="BL376" s="97"/>
      <c r="BM376" s="97"/>
      <c r="BN376" s="97"/>
      <c r="BO376" s="97"/>
      <c r="BP376" s="97"/>
      <c r="BQ376" s="97"/>
      <c r="BR376" s="97"/>
      <c r="BS376" s="97"/>
      <c r="BT376" s="97"/>
      <c r="BU376" s="97"/>
      <c r="BV376" s="97"/>
      <c r="BW376" s="97"/>
      <c r="BX376" s="97"/>
      <c r="BY376" s="97"/>
      <c r="BZ376" s="97"/>
      <c r="CA376" s="97"/>
      <c r="CB376" s="97"/>
      <c r="CC376" s="97"/>
      <c r="CD376" s="97"/>
      <c r="CE376" s="97"/>
      <c r="CF376" s="97"/>
      <c r="CG376" s="97"/>
      <c r="CH376" s="97"/>
    </row>
    <row r="377" spans="1:86">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99"/>
      <c r="Z377" s="100"/>
      <c r="AA377" s="100"/>
      <c r="AB377" s="100"/>
      <c r="AC377" s="100"/>
      <c r="AD377" s="100"/>
      <c r="AE377" s="100"/>
      <c r="AF377" s="100"/>
      <c r="AG377" s="100"/>
      <c r="AH377" s="100"/>
      <c r="AI377" s="100"/>
      <c r="AJ377" s="100"/>
      <c r="AK377" s="100"/>
      <c r="AL377" s="100"/>
      <c r="AM377" s="97"/>
      <c r="AN377" s="97"/>
      <c r="AO377" s="97"/>
      <c r="AP377" s="97"/>
      <c r="AQ377" s="97"/>
      <c r="AR377" s="97"/>
      <c r="AS377" s="97"/>
      <c r="AT377" s="97"/>
      <c r="AU377" s="97"/>
      <c r="AV377" s="97"/>
      <c r="AW377" s="97"/>
      <c r="AX377" s="97"/>
      <c r="AY377" s="97"/>
      <c r="AZ377" s="97"/>
      <c r="BA377" s="97"/>
      <c r="BB377" s="97"/>
      <c r="BC377" s="97"/>
      <c r="BD377" s="97"/>
      <c r="BE377" s="97"/>
      <c r="BF377" s="97"/>
      <c r="BG377" s="97"/>
      <c r="BH377" s="97"/>
      <c r="BI377" s="97"/>
      <c r="BJ377" s="97"/>
      <c r="BK377" s="97"/>
      <c r="BL377" s="97"/>
      <c r="BM377" s="97"/>
      <c r="BN377" s="97"/>
      <c r="BO377" s="97"/>
      <c r="BP377" s="97"/>
      <c r="BQ377" s="97"/>
      <c r="BR377" s="97"/>
      <c r="BS377" s="97"/>
      <c r="BT377" s="97"/>
      <c r="BU377" s="97"/>
      <c r="BV377" s="97"/>
      <c r="BW377" s="97"/>
      <c r="BX377" s="97"/>
      <c r="BY377" s="97"/>
      <c r="BZ377" s="97"/>
      <c r="CA377" s="97"/>
      <c r="CB377" s="97"/>
      <c r="CC377" s="97"/>
      <c r="CD377" s="97"/>
      <c r="CE377" s="97"/>
      <c r="CF377" s="97"/>
      <c r="CG377" s="97"/>
      <c r="CH377" s="97"/>
    </row>
    <row r="378" spans="1:86">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Z378" s="100"/>
      <c r="AA378" s="100"/>
      <c r="AB378" s="100"/>
      <c r="AC378" s="100"/>
      <c r="AD378" s="100"/>
      <c r="AE378" s="100"/>
      <c r="AF378" s="100"/>
      <c r="AG378" s="100"/>
      <c r="AH378" s="100"/>
      <c r="AI378" s="100"/>
      <c r="AJ378" s="100"/>
      <c r="AK378" s="100"/>
      <c r="AL378" s="100"/>
      <c r="AM378" s="97"/>
      <c r="AN378" s="97"/>
      <c r="AO378" s="97"/>
      <c r="AP378" s="97"/>
      <c r="AQ378" s="97"/>
      <c r="AR378" s="97"/>
      <c r="AS378" s="97"/>
      <c r="AT378" s="97"/>
      <c r="AU378" s="97"/>
      <c r="AV378" s="97"/>
      <c r="AW378" s="97"/>
      <c r="AX378" s="97"/>
      <c r="AY378" s="97"/>
      <c r="AZ378" s="97"/>
      <c r="BA378" s="97"/>
      <c r="BB378" s="97"/>
      <c r="BC378" s="97"/>
      <c r="BD378" s="97"/>
      <c r="BE378" s="97"/>
      <c r="BF378" s="97"/>
      <c r="BG378" s="97"/>
      <c r="BH378" s="97"/>
      <c r="BI378" s="97"/>
      <c r="BJ378" s="97"/>
      <c r="BK378" s="97"/>
      <c r="BL378" s="97"/>
      <c r="BM378" s="97"/>
      <c r="BN378" s="97"/>
      <c r="BO378" s="97"/>
      <c r="BP378" s="97"/>
      <c r="BQ378" s="97"/>
      <c r="BR378" s="97"/>
      <c r="BS378" s="97"/>
      <c r="BT378" s="97"/>
      <c r="BU378" s="97"/>
      <c r="BV378" s="97"/>
      <c r="BW378" s="97"/>
      <c r="BX378" s="97"/>
      <c r="BY378" s="97"/>
      <c r="BZ378" s="97"/>
      <c r="CA378" s="97"/>
      <c r="CB378" s="97"/>
      <c r="CC378" s="97"/>
      <c r="CD378" s="97"/>
      <c r="CE378" s="97"/>
      <c r="CF378" s="97"/>
      <c r="CG378" s="97"/>
      <c r="CH378" s="97"/>
    </row>
    <row r="379" spans="1:86">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Z379" s="100"/>
      <c r="AA379" s="100"/>
      <c r="AB379" s="100"/>
      <c r="AC379" s="100"/>
      <c r="AD379" s="100"/>
      <c r="AE379" s="100"/>
      <c r="AF379" s="100"/>
      <c r="AG379" s="100"/>
      <c r="AH379" s="100"/>
      <c r="AI379" s="100"/>
      <c r="AJ379" s="100"/>
      <c r="AK379" s="100"/>
      <c r="AL379" s="100"/>
      <c r="AM379" s="97"/>
      <c r="AN379" s="97"/>
      <c r="AO379" s="97"/>
      <c r="AP379" s="97"/>
      <c r="AQ379" s="97"/>
      <c r="AR379" s="97"/>
      <c r="AS379" s="97"/>
      <c r="AT379" s="97"/>
      <c r="AU379" s="97"/>
      <c r="AV379" s="97"/>
      <c r="AW379" s="97"/>
      <c r="AX379" s="97"/>
      <c r="AY379" s="97"/>
      <c r="AZ379" s="97"/>
      <c r="BA379" s="97"/>
      <c r="BB379" s="97"/>
      <c r="BC379" s="97"/>
      <c r="BD379" s="97"/>
      <c r="BE379" s="97"/>
      <c r="BF379" s="97"/>
      <c r="BG379" s="97"/>
      <c r="BH379" s="97"/>
      <c r="BI379" s="97"/>
      <c r="BJ379" s="97"/>
      <c r="BK379" s="97"/>
      <c r="BL379" s="97"/>
      <c r="BM379" s="97"/>
      <c r="BN379" s="97"/>
      <c r="BO379" s="97"/>
      <c r="BP379" s="97"/>
      <c r="BQ379" s="97"/>
      <c r="BR379" s="97"/>
      <c r="BS379" s="97"/>
      <c r="BT379" s="97"/>
      <c r="BU379" s="97"/>
      <c r="BV379" s="97"/>
      <c r="BW379" s="97"/>
      <c r="BX379" s="97"/>
      <c r="BY379" s="97"/>
      <c r="BZ379" s="97"/>
      <c r="CA379" s="97"/>
      <c r="CB379" s="97"/>
      <c r="CC379" s="97"/>
      <c r="CD379" s="97"/>
      <c r="CE379" s="97"/>
      <c r="CF379" s="97"/>
      <c r="CG379" s="97"/>
      <c r="CH379" s="97"/>
    </row>
    <row r="380" spans="1:86">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Z380" s="100"/>
      <c r="AA380" s="100"/>
      <c r="AB380" s="100"/>
      <c r="AC380" s="100"/>
      <c r="AD380" s="100"/>
      <c r="AE380" s="100"/>
      <c r="AF380" s="100"/>
      <c r="AG380" s="100"/>
      <c r="AH380" s="100"/>
      <c r="AI380" s="100"/>
      <c r="AJ380" s="100"/>
      <c r="AK380" s="100"/>
      <c r="AL380" s="100"/>
      <c r="AM380" s="97"/>
      <c r="AN380" s="97"/>
      <c r="AO380" s="97"/>
      <c r="AP380" s="97"/>
      <c r="AQ380" s="97"/>
      <c r="AR380" s="97"/>
      <c r="AS380" s="97"/>
      <c r="AT380" s="97"/>
      <c r="AU380" s="97"/>
      <c r="AV380" s="97"/>
      <c r="AW380" s="97"/>
      <c r="AX380" s="97"/>
      <c r="AY380" s="97"/>
      <c r="AZ380" s="97"/>
      <c r="BA380" s="97"/>
      <c r="BB380" s="97"/>
      <c r="BC380" s="97"/>
      <c r="BD380" s="97"/>
      <c r="BE380" s="97"/>
      <c r="BF380" s="97"/>
      <c r="BG380" s="97"/>
      <c r="BH380" s="97"/>
      <c r="BI380" s="97"/>
      <c r="BJ380" s="97"/>
      <c r="BK380" s="97"/>
      <c r="BL380" s="97"/>
      <c r="BM380" s="97"/>
      <c r="BN380" s="97"/>
      <c r="BO380" s="97"/>
      <c r="BP380" s="97"/>
      <c r="BQ380" s="97"/>
      <c r="BR380" s="97"/>
      <c r="BS380" s="97"/>
      <c r="BT380" s="97"/>
      <c r="BU380" s="97"/>
      <c r="BV380" s="97"/>
      <c r="BW380" s="97"/>
      <c r="BX380" s="97"/>
      <c r="BY380" s="97"/>
      <c r="BZ380" s="97"/>
      <c r="CA380" s="97"/>
      <c r="CB380" s="97"/>
      <c r="CC380" s="97"/>
      <c r="CD380" s="97"/>
      <c r="CE380" s="97"/>
      <c r="CF380" s="97"/>
      <c r="CG380" s="97"/>
      <c r="CH380" s="97"/>
    </row>
    <row r="381" spans="1:86">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Z381" s="100"/>
      <c r="AA381" s="100"/>
      <c r="AB381" s="100"/>
      <c r="AC381" s="100"/>
      <c r="AD381" s="100"/>
      <c r="AE381" s="100"/>
      <c r="AF381" s="100"/>
      <c r="AG381" s="100"/>
      <c r="AH381" s="100"/>
      <c r="AI381" s="100"/>
      <c r="AJ381" s="100"/>
      <c r="AK381" s="100"/>
      <c r="AL381" s="100"/>
      <c r="AM381" s="97"/>
      <c r="AN381" s="97"/>
      <c r="AO381" s="97"/>
      <c r="AP381" s="97"/>
      <c r="AQ381" s="97"/>
      <c r="AR381" s="97"/>
      <c r="AS381" s="97"/>
      <c r="AT381" s="97"/>
      <c r="AU381" s="97"/>
      <c r="AV381" s="97"/>
      <c r="AW381" s="97"/>
      <c r="AX381" s="97"/>
      <c r="AY381" s="97"/>
      <c r="AZ381" s="97"/>
      <c r="BA381" s="97"/>
      <c r="BB381" s="97"/>
      <c r="BC381" s="97"/>
      <c r="BD381" s="97"/>
      <c r="BE381" s="97"/>
      <c r="BF381" s="97"/>
      <c r="BG381" s="97"/>
      <c r="BH381" s="97"/>
      <c r="BI381" s="97"/>
      <c r="BJ381" s="97"/>
      <c r="BK381" s="97"/>
      <c r="BL381" s="97"/>
      <c r="BM381" s="97"/>
      <c r="BN381" s="97"/>
      <c r="BO381" s="97"/>
      <c r="BP381" s="97"/>
      <c r="BQ381" s="97"/>
      <c r="BR381" s="97"/>
      <c r="BS381" s="97"/>
      <c r="BT381" s="97"/>
      <c r="BU381" s="97"/>
      <c r="BV381" s="97"/>
      <c r="BW381" s="97"/>
      <c r="BX381" s="97"/>
      <c r="BY381" s="97"/>
      <c r="BZ381" s="97"/>
      <c r="CA381" s="97"/>
      <c r="CB381" s="97"/>
      <c r="CC381" s="97"/>
      <c r="CD381" s="97"/>
      <c r="CE381" s="97"/>
      <c r="CF381" s="97"/>
      <c r="CG381" s="97"/>
      <c r="CH381" s="97"/>
    </row>
    <row r="382" spans="1:86">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Z382" s="100"/>
      <c r="AA382" s="100"/>
      <c r="AB382" s="100"/>
      <c r="AC382" s="100"/>
      <c r="AD382" s="100"/>
      <c r="AE382" s="100"/>
      <c r="AF382" s="100"/>
      <c r="AG382" s="100"/>
      <c r="AH382" s="100"/>
      <c r="AI382" s="100"/>
      <c r="AJ382" s="100"/>
      <c r="AK382" s="100"/>
      <c r="AL382" s="100"/>
      <c r="AM382" s="97"/>
      <c r="AN382" s="97"/>
      <c r="AO382" s="97"/>
      <c r="AP382" s="97"/>
      <c r="AQ382" s="97"/>
      <c r="AR382" s="97"/>
      <c r="AS382" s="97"/>
      <c r="AT382" s="97"/>
      <c r="AU382" s="97"/>
      <c r="AV382" s="97"/>
      <c r="AW382" s="97"/>
      <c r="AX382" s="97"/>
      <c r="AY382" s="97"/>
      <c r="AZ382" s="97"/>
      <c r="BA382" s="97"/>
      <c r="BB382" s="97"/>
      <c r="BC382" s="97"/>
      <c r="BD382" s="97"/>
      <c r="BE382" s="97"/>
      <c r="BF382" s="97"/>
      <c r="BG382" s="97"/>
      <c r="BH382" s="97"/>
      <c r="BI382" s="97"/>
      <c r="BJ382" s="97"/>
      <c r="BK382" s="97"/>
      <c r="BL382" s="97"/>
      <c r="BM382" s="97"/>
      <c r="BN382" s="97"/>
      <c r="BO382" s="97"/>
      <c r="BP382" s="97"/>
      <c r="BQ382" s="97"/>
      <c r="BR382" s="97"/>
      <c r="BS382" s="97"/>
      <c r="BT382" s="97"/>
      <c r="BU382" s="97"/>
      <c r="BV382" s="97"/>
      <c r="BW382" s="97"/>
      <c r="BX382" s="97"/>
      <c r="BY382" s="97"/>
      <c r="BZ382" s="97"/>
      <c r="CA382" s="97"/>
      <c r="CB382" s="97"/>
      <c r="CC382" s="97"/>
      <c r="CD382" s="97"/>
      <c r="CE382" s="97"/>
      <c r="CF382" s="97"/>
      <c r="CG382" s="97"/>
      <c r="CH382" s="97"/>
    </row>
    <row r="383" spans="1:86">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Z383" s="100"/>
      <c r="AA383" s="100"/>
      <c r="AB383" s="100"/>
      <c r="AC383" s="100"/>
      <c r="AD383" s="100"/>
      <c r="AE383" s="100"/>
      <c r="AF383" s="100"/>
      <c r="AG383" s="100"/>
      <c r="AH383" s="100"/>
      <c r="AI383" s="100"/>
      <c r="AJ383" s="100"/>
      <c r="AK383" s="100"/>
      <c r="AL383" s="100"/>
      <c r="AM383" s="97"/>
      <c r="AN383" s="97"/>
      <c r="AO383" s="97"/>
      <c r="AP383" s="97"/>
      <c r="AQ383" s="97"/>
      <c r="AR383" s="97"/>
      <c r="AS383" s="97"/>
      <c r="AT383" s="97"/>
      <c r="AU383" s="97"/>
      <c r="AV383" s="97"/>
      <c r="AW383" s="97"/>
      <c r="AX383" s="97"/>
      <c r="AY383" s="97"/>
      <c r="AZ383" s="97"/>
      <c r="BA383" s="97"/>
      <c r="BB383" s="97"/>
      <c r="BC383" s="97"/>
      <c r="BD383" s="97"/>
      <c r="BE383" s="97"/>
      <c r="BF383" s="97"/>
      <c r="BG383" s="97"/>
      <c r="BH383" s="97"/>
      <c r="BI383" s="97"/>
      <c r="BJ383" s="97"/>
      <c r="BK383" s="97"/>
      <c r="BL383" s="97"/>
      <c r="BM383" s="97"/>
      <c r="BN383" s="97"/>
      <c r="BO383" s="97"/>
      <c r="BP383" s="97"/>
      <c r="BQ383" s="97"/>
      <c r="BR383" s="97"/>
      <c r="BS383" s="97"/>
      <c r="BT383" s="97"/>
      <c r="BU383" s="97"/>
      <c r="BV383" s="97"/>
      <c r="BW383" s="97"/>
      <c r="BX383" s="97"/>
      <c r="BY383" s="97"/>
      <c r="BZ383" s="97"/>
      <c r="CA383" s="97"/>
      <c r="CB383" s="97"/>
      <c r="CC383" s="97"/>
      <c r="CD383" s="97"/>
      <c r="CE383" s="97"/>
      <c r="CF383" s="97"/>
      <c r="CG383" s="97"/>
      <c r="CH383" s="97"/>
    </row>
    <row r="384" spans="1:86">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Z384" s="100"/>
      <c r="AA384" s="100"/>
      <c r="AB384" s="100"/>
      <c r="AC384" s="100"/>
      <c r="AD384" s="100"/>
      <c r="AE384" s="100"/>
      <c r="AF384" s="100"/>
      <c r="AG384" s="100"/>
      <c r="AH384" s="100"/>
      <c r="AI384" s="100"/>
      <c r="AJ384" s="100"/>
      <c r="AK384" s="100"/>
      <c r="AL384" s="100"/>
      <c r="AM384" s="97"/>
      <c r="AN384" s="97"/>
      <c r="AO384" s="97"/>
      <c r="AP384" s="97"/>
      <c r="AQ384" s="97"/>
      <c r="AR384" s="97"/>
      <c r="AS384" s="97"/>
      <c r="AT384" s="97"/>
      <c r="AU384" s="97"/>
      <c r="AV384" s="97"/>
      <c r="AW384" s="97"/>
      <c r="AX384" s="97"/>
      <c r="AY384" s="97"/>
      <c r="AZ384" s="97"/>
      <c r="BA384" s="97"/>
      <c r="BB384" s="97"/>
      <c r="BC384" s="97"/>
      <c r="BD384" s="97"/>
      <c r="BE384" s="97"/>
      <c r="BF384" s="97"/>
      <c r="BG384" s="97"/>
      <c r="BH384" s="97"/>
      <c r="BI384" s="97"/>
      <c r="BJ384" s="97"/>
      <c r="BK384" s="97"/>
      <c r="BL384" s="97"/>
      <c r="BM384" s="97"/>
      <c r="BN384" s="97"/>
      <c r="BO384" s="97"/>
      <c r="BP384" s="97"/>
      <c r="BQ384" s="97"/>
      <c r="BR384" s="97"/>
      <c r="BS384" s="97"/>
      <c r="BT384" s="97"/>
      <c r="BU384" s="97"/>
      <c r="BV384" s="97"/>
      <c r="BW384" s="97"/>
      <c r="BX384" s="97"/>
      <c r="BY384" s="97"/>
      <c r="BZ384" s="97"/>
      <c r="CA384" s="97"/>
      <c r="CB384" s="97"/>
      <c r="CC384" s="97"/>
      <c r="CD384" s="97"/>
      <c r="CE384" s="97"/>
      <c r="CF384" s="97"/>
      <c r="CG384" s="97"/>
      <c r="CH384" s="97"/>
    </row>
    <row r="385" spans="1:86">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Z385" s="100"/>
      <c r="AA385" s="100"/>
      <c r="AB385" s="100"/>
      <c r="AC385" s="100"/>
      <c r="AD385" s="100"/>
      <c r="AE385" s="100"/>
      <c r="AF385" s="100"/>
      <c r="AG385" s="100"/>
      <c r="AH385" s="100"/>
      <c r="AI385" s="100"/>
      <c r="AJ385" s="100"/>
      <c r="AK385" s="100"/>
      <c r="AL385" s="100"/>
      <c r="AM385" s="97"/>
      <c r="AN385" s="97"/>
      <c r="AO385" s="97"/>
      <c r="AP385" s="97"/>
      <c r="AQ385" s="97"/>
      <c r="AR385" s="97"/>
      <c r="AS385" s="97"/>
      <c r="AT385" s="97"/>
      <c r="AU385" s="97"/>
      <c r="AV385" s="97"/>
      <c r="AW385" s="97"/>
      <c r="AX385" s="97"/>
      <c r="AY385" s="97"/>
      <c r="AZ385" s="97"/>
      <c r="BA385" s="97"/>
      <c r="BB385" s="97"/>
      <c r="BC385" s="97"/>
      <c r="BD385" s="97"/>
      <c r="BE385" s="97"/>
      <c r="BF385" s="97"/>
      <c r="BG385" s="97"/>
      <c r="BH385" s="97"/>
      <c r="BI385" s="97"/>
      <c r="BJ385" s="97"/>
      <c r="BK385" s="97"/>
      <c r="BL385" s="97"/>
      <c r="BM385" s="97"/>
      <c r="BN385" s="97"/>
      <c r="BO385" s="97"/>
      <c r="BP385" s="97"/>
      <c r="BQ385" s="97"/>
      <c r="BR385" s="97"/>
      <c r="BS385" s="97"/>
      <c r="BT385" s="97"/>
      <c r="BU385" s="97"/>
      <c r="BV385" s="97"/>
      <c r="BW385" s="97"/>
      <c r="BX385" s="97"/>
      <c r="BY385" s="97"/>
      <c r="BZ385" s="97"/>
      <c r="CA385" s="97"/>
      <c r="CB385" s="97"/>
      <c r="CC385" s="97"/>
      <c r="CD385" s="97"/>
      <c r="CE385" s="97"/>
      <c r="CF385" s="97"/>
      <c r="CG385" s="97"/>
      <c r="CH385" s="97"/>
    </row>
    <row r="386" spans="1: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Z386" s="100"/>
      <c r="AA386" s="100"/>
      <c r="AB386" s="100"/>
      <c r="AC386" s="100"/>
      <c r="AD386" s="100"/>
      <c r="AE386" s="100"/>
      <c r="AF386" s="100"/>
      <c r="AG386" s="100"/>
      <c r="AH386" s="100"/>
      <c r="AI386" s="100"/>
      <c r="AJ386" s="100"/>
      <c r="AK386" s="100"/>
      <c r="AL386" s="100"/>
      <c r="AM386" s="97"/>
      <c r="AN386" s="97"/>
      <c r="AO386" s="97"/>
      <c r="AP386" s="97"/>
      <c r="AQ386" s="97"/>
      <c r="AR386" s="97"/>
      <c r="AS386" s="97"/>
      <c r="AT386" s="97"/>
      <c r="AU386" s="97"/>
      <c r="AV386" s="97"/>
      <c r="AW386" s="97"/>
      <c r="AX386" s="97"/>
      <c r="AY386" s="97"/>
      <c r="AZ386" s="97"/>
      <c r="BA386" s="97"/>
      <c r="BB386" s="97"/>
      <c r="BC386" s="97"/>
      <c r="BD386" s="97"/>
      <c r="BE386" s="97"/>
      <c r="BF386" s="97"/>
      <c r="BG386" s="97"/>
      <c r="BH386" s="97"/>
      <c r="BI386" s="97"/>
      <c r="BJ386" s="97"/>
      <c r="BK386" s="97"/>
      <c r="BL386" s="97"/>
      <c r="BM386" s="97"/>
      <c r="BN386" s="97"/>
      <c r="BO386" s="97"/>
      <c r="BP386" s="97"/>
      <c r="BQ386" s="97"/>
      <c r="BR386" s="97"/>
      <c r="BS386" s="97"/>
      <c r="BT386" s="97"/>
      <c r="BU386" s="97"/>
      <c r="BV386" s="97"/>
      <c r="BW386" s="97"/>
      <c r="BX386" s="97"/>
      <c r="BY386" s="97"/>
      <c r="BZ386" s="97"/>
      <c r="CA386" s="97"/>
      <c r="CB386" s="97"/>
      <c r="CC386" s="97"/>
      <c r="CD386" s="97"/>
      <c r="CE386" s="97"/>
      <c r="CF386" s="97"/>
      <c r="CG386" s="97"/>
      <c r="CH386" s="97"/>
    </row>
    <row r="387" spans="1:86">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Z387" s="100"/>
      <c r="AA387" s="100"/>
      <c r="AB387" s="100"/>
      <c r="AC387" s="100"/>
      <c r="AD387" s="100"/>
      <c r="AE387" s="100"/>
      <c r="AF387" s="100"/>
      <c r="AG387" s="100"/>
      <c r="AH387" s="100"/>
      <c r="AI387" s="100"/>
      <c r="AJ387" s="100"/>
      <c r="AK387" s="100"/>
      <c r="AL387" s="100"/>
      <c r="AM387" s="97"/>
      <c r="AN387" s="97"/>
      <c r="AO387" s="97"/>
      <c r="AP387" s="97"/>
      <c r="AQ387" s="97"/>
      <c r="AR387" s="97"/>
      <c r="AS387" s="97"/>
      <c r="AT387" s="97"/>
      <c r="AU387" s="97"/>
      <c r="AV387" s="97"/>
      <c r="AW387" s="97"/>
      <c r="AX387" s="97"/>
      <c r="AY387" s="97"/>
      <c r="AZ387" s="97"/>
      <c r="BA387" s="97"/>
      <c r="BB387" s="97"/>
      <c r="BC387" s="97"/>
      <c r="BD387" s="97"/>
      <c r="BE387" s="97"/>
      <c r="BF387" s="97"/>
      <c r="BG387" s="97"/>
      <c r="BH387" s="97"/>
      <c r="BI387" s="97"/>
      <c r="BJ387" s="97"/>
      <c r="BK387" s="97"/>
      <c r="BL387" s="97"/>
      <c r="BM387" s="97"/>
      <c r="BN387" s="97"/>
      <c r="BO387" s="97"/>
      <c r="BP387" s="97"/>
      <c r="BQ387" s="97"/>
      <c r="BR387" s="97"/>
      <c r="BS387" s="97"/>
      <c r="BT387" s="97"/>
      <c r="BU387" s="97"/>
      <c r="BV387" s="97"/>
      <c r="BW387" s="97"/>
      <c r="BX387" s="97"/>
      <c r="BY387" s="97"/>
      <c r="BZ387" s="97"/>
      <c r="CA387" s="97"/>
      <c r="CB387" s="97"/>
      <c r="CC387" s="97"/>
      <c r="CD387" s="97"/>
      <c r="CE387" s="97"/>
      <c r="CF387" s="97"/>
      <c r="CG387" s="97"/>
      <c r="CH387" s="97"/>
    </row>
    <row r="388" spans="1:86">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Z388" s="100"/>
      <c r="AA388" s="100"/>
      <c r="AB388" s="100"/>
      <c r="AC388" s="100"/>
      <c r="AD388" s="100"/>
      <c r="AE388" s="100"/>
      <c r="AF388" s="100"/>
      <c r="AG388" s="100"/>
      <c r="AH388" s="100"/>
      <c r="AI388" s="100"/>
      <c r="AJ388" s="100"/>
      <c r="AK388" s="100"/>
      <c r="AL388" s="100"/>
      <c r="AM388" s="97"/>
      <c r="AN388" s="97"/>
      <c r="AO388" s="97"/>
      <c r="AP388" s="97"/>
      <c r="AQ388" s="97"/>
      <c r="AR388" s="97"/>
      <c r="AS388" s="97"/>
      <c r="AT388" s="97"/>
      <c r="AU388" s="97"/>
      <c r="AV388" s="97"/>
      <c r="AW388" s="97"/>
      <c r="AX388" s="97"/>
      <c r="AY388" s="97"/>
      <c r="AZ388" s="97"/>
      <c r="BA388" s="97"/>
      <c r="BB388" s="97"/>
      <c r="BC388" s="97"/>
      <c r="BD388" s="97"/>
      <c r="BE388" s="97"/>
      <c r="BF388" s="97"/>
      <c r="BG388" s="97"/>
      <c r="BH388" s="97"/>
      <c r="BI388" s="97"/>
      <c r="BJ388" s="97"/>
      <c r="BK388" s="97"/>
      <c r="BL388" s="97"/>
      <c r="BM388" s="97"/>
      <c r="BN388" s="97"/>
      <c r="BO388" s="97"/>
      <c r="BP388" s="97"/>
      <c r="BQ388" s="97"/>
      <c r="BR388" s="97"/>
      <c r="BS388" s="97"/>
      <c r="BT388" s="97"/>
      <c r="BU388" s="97"/>
      <c r="BV388" s="97"/>
      <c r="BW388" s="97"/>
      <c r="BX388" s="97"/>
      <c r="BY388" s="97"/>
      <c r="BZ388" s="97"/>
      <c r="CA388" s="97"/>
      <c r="CB388" s="97"/>
      <c r="CC388" s="97"/>
      <c r="CD388" s="97"/>
      <c r="CE388" s="97"/>
      <c r="CF388" s="97"/>
      <c r="CG388" s="97"/>
      <c r="CH388" s="97"/>
    </row>
    <row r="389" spans="1:86">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Z389" s="100"/>
      <c r="AA389" s="100"/>
      <c r="AB389" s="100"/>
      <c r="AC389" s="100"/>
      <c r="AD389" s="100"/>
      <c r="AE389" s="100"/>
      <c r="AF389" s="100"/>
      <c r="AG389" s="100"/>
      <c r="AH389" s="100"/>
      <c r="AI389" s="100"/>
      <c r="AJ389" s="100"/>
      <c r="AK389" s="100"/>
      <c r="AL389" s="100"/>
      <c r="AM389" s="97"/>
      <c r="AN389" s="97"/>
      <c r="AO389" s="97"/>
      <c r="AP389" s="97"/>
      <c r="AQ389" s="97"/>
      <c r="AR389" s="97"/>
      <c r="AS389" s="97"/>
      <c r="AT389" s="97"/>
      <c r="AU389" s="97"/>
      <c r="AV389" s="97"/>
      <c r="AW389" s="97"/>
      <c r="AX389" s="97"/>
      <c r="AY389" s="97"/>
      <c r="AZ389" s="97"/>
      <c r="BA389" s="97"/>
      <c r="BB389" s="97"/>
      <c r="BC389" s="97"/>
      <c r="BD389" s="97"/>
      <c r="BE389" s="97"/>
      <c r="BF389" s="97"/>
      <c r="BG389" s="97"/>
      <c r="BH389" s="97"/>
      <c r="BI389" s="97"/>
      <c r="BJ389" s="97"/>
      <c r="BK389" s="97"/>
      <c r="BL389" s="97"/>
      <c r="BM389" s="97"/>
      <c r="BN389" s="97"/>
      <c r="BO389" s="97"/>
      <c r="BP389" s="97"/>
      <c r="BQ389" s="97"/>
      <c r="BR389" s="97"/>
      <c r="BS389" s="97"/>
      <c r="BT389" s="97"/>
      <c r="BU389" s="97"/>
      <c r="BV389" s="97"/>
      <c r="BW389" s="97"/>
      <c r="BX389" s="97"/>
      <c r="BY389" s="97"/>
      <c r="BZ389" s="97"/>
      <c r="CA389" s="97"/>
      <c r="CB389" s="97"/>
      <c r="CC389" s="97"/>
      <c r="CD389" s="97"/>
      <c r="CE389" s="97"/>
      <c r="CF389" s="97"/>
      <c r="CG389" s="97"/>
      <c r="CH389" s="97"/>
    </row>
    <row r="390" spans="1:86">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Z390" s="100"/>
      <c r="AA390" s="100"/>
      <c r="AB390" s="100"/>
      <c r="AC390" s="100"/>
      <c r="AD390" s="100"/>
      <c r="AE390" s="100"/>
      <c r="AF390" s="100"/>
      <c r="AG390" s="100"/>
      <c r="AH390" s="100"/>
      <c r="AI390" s="100"/>
      <c r="AJ390" s="100"/>
      <c r="AK390" s="100"/>
      <c r="AL390" s="100"/>
      <c r="AM390" s="97"/>
      <c r="AN390" s="97"/>
      <c r="AO390" s="97"/>
      <c r="AP390" s="97"/>
      <c r="AQ390" s="97"/>
      <c r="AR390" s="97"/>
      <c r="AS390" s="97"/>
      <c r="AT390" s="97"/>
      <c r="AU390" s="97"/>
      <c r="AV390" s="97"/>
      <c r="AW390" s="97"/>
      <c r="AX390" s="97"/>
      <c r="AY390" s="97"/>
      <c r="AZ390" s="97"/>
      <c r="BA390" s="97"/>
      <c r="BB390" s="97"/>
      <c r="BC390" s="97"/>
      <c r="BD390" s="97"/>
      <c r="BE390" s="97"/>
      <c r="BF390" s="97"/>
      <c r="BG390" s="97"/>
      <c r="BH390" s="97"/>
      <c r="BI390" s="97"/>
      <c r="BJ390" s="97"/>
      <c r="BK390" s="97"/>
      <c r="BL390" s="97"/>
      <c r="BM390" s="97"/>
      <c r="BN390" s="97"/>
      <c r="BO390" s="97"/>
      <c r="BP390" s="97"/>
      <c r="BQ390" s="97"/>
      <c r="BR390" s="97"/>
      <c r="BS390" s="97"/>
      <c r="BT390" s="97"/>
      <c r="BU390" s="97"/>
      <c r="BV390" s="97"/>
      <c r="BW390" s="97"/>
      <c r="BX390" s="97"/>
      <c r="BY390" s="97"/>
      <c r="BZ390" s="97"/>
      <c r="CA390" s="97"/>
      <c r="CB390" s="97"/>
      <c r="CC390" s="97"/>
      <c r="CD390" s="97"/>
      <c r="CE390" s="97"/>
      <c r="CF390" s="97"/>
      <c r="CG390" s="97"/>
      <c r="CH390" s="97"/>
    </row>
    <row r="391" spans="1:86">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Z391" s="100"/>
      <c r="AA391" s="100"/>
      <c r="AB391" s="100"/>
      <c r="AC391" s="100"/>
      <c r="AD391" s="100"/>
      <c r="AE391" s="100"/>
      <c r="AF391" s="100"/>
      <c r="AG391" s="100"/>
      <c r="AH391" s="100"/>
      <c r="AI391" s="100"/>
      <c r="AJ391" s="100"/>
      <c r="AK391" s="100"/>
      <c r="AL391" s="100"/>
      <c r="AM391" s="97"/>
      <c r="AN391" s="97"/>
      <c r="AO391" s="97"/>
      <c r="AP391" s="97"/>
      <c r="AQ391" s="97"/>
      <c r="AR391" s="97"/>
      <c r="AS391" s="97"/>
      <c r="AT391" s="97"/>
      <c r="AU391" s="97"/>
      <c r="AV391" s="97"/>
      <c r="AW391" s="97"/>
      <c r="AX391" s="97"/>
      <c r="AY391" s="97"/>
      <c r="AZ391" s="97"/>
      <c r="BA391" s="97"/>
      <c r="BB391" s="97"/>
      <c r="BC391" s="97"/>
      <c r="BD391" s="97"/>
      <c r="BE391" s="97"/>
      <c r="BF391" s="97"/>
      <c r="BG391" s="97"/>
      <c r="BH391" s="97"/>
      <c r="BI391" s="97"/>
      <c r="BJ391" s="97"/>
      <c r="BK391" s="97"/>
      <c r="BL391" s="97"/>
      <c r="BM391" s="97"/>
      <c r="BN391" s="97"/>
      <c r="BO391" s="97"/>
      <c r="BP391" s="97"/>
      <c r="BQ391" s="97"/>
      <c r="BR391" s="97"/>
      <c r="BS391" s="97"/>
      <c r="BT391" s="97"/>
      <c r="BU391" s="97"/>
      <c r="BV391" s="97"/>
      <c r="BW391" s="97"/>
      <c r="BX391" s="97"/>
      <c r="BY391" s="97"/>
      <c r="BZ391" s="97"/>
      <c r="CA391" s="97"/>
      <c r="CB391" s="97"/>
      <c r="CC391" s="97"/>
      <c r="CD391" s="97"/>
      <c r="CE391" s="97"/>
      <c r="CF391" s="97"/>
      <c r="CG391" s="97"/>
      <c r="CH391" s="97"/>
    </row>
    <row r="392" spans="1:86">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Z392" s="100"/>
      <c r="AA392" s="100"/>
      <c r="AB392" s="100"/>
      <c r="AC392" s="100"/>
      <c r="AD392" s="100"/>
      <c r="AE392" s="100"/>
      <c r="AF392" s="100"/>
      <c r="AG392" s="100"/>
      <c r="AH392" s="100"/>
      <c r="AI392" s="100"/>
      <c r="AJ392" s="100"/>
      <c r="AK392" s="100"/>
      <c r="AL392" s="100"/>
      <c r="AM392" s="97"/>
      <c r="AN392" s="97"/>
      <c r="AO392" s="97"/>
      <c r="AP392" s="97"/>
      <c r="AQ392" s="97"/>
      <c r="AR392" s="97"/>
      <c r="AS392" s="97"/>
      <c r="AT392" s="97"/>
      <c r="AU392" s="97"/>
      <c r="AV392" s="97"/>
      <c r="AW392" s="97"/>
      <c r="AX392" s="97"/>
      <c r="AY392" s="97"/>
      <c r="AZ392" s="97"/>
      <c r="BA392" s="97"/>
      <c r="BB392" s="97"/>
      <c r="BC392" s="97"/>
      <c r="BD392" s="97"/>
      <c r="BE392" s="97"/>
      <c r="BF392" s="97"/>
      <c r="BG392" s="97"/>
      <c r="BH392" s="97"/>
      <c r="BI392" s="97"/>
      <c r="BJ392" s="97"/>
      <c r="BK392" s="97"/>
      <c r="BL392" s="97"/>
      <c r="BM392" s="97"/>
      <c r="BN392" s="97"/>
      <c r="BO392" s="97"/>
      <c r="BP392" s="97"/>
      <c r="BQ392" s="97"/>
      <c r="BR392" s="97"/>
      <c r="BS392" s="97"/>
      <c r="BT392" s="97"/>
      <c r="BU392" s="97"/>
      <c r="BV392" s="97"/>
      <c r="BW392" s="97"/>
      <c r="BX392" s="97"/>
      <c r="BY392" s="97"/>
      <c r="BZ392" s="97"/>
      <c r="CA392" s="97"/>
      <c r="CB392" s="97"/>
      <c r="CC392" s="97"/>
      <c r="CD392" s="97"/>
      <c r="CE392" s="97"/>
      <c r="CF392" s="97"/>
      <c r="CG392" s="97"/>
      <c r="CH392" s="97"/>
    </row>
    <row r="393" spans="1:86">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Z393" s="100"/>
      <c r="AA393" s="100"/>
      <c r="AB393" s="100"/>
      <c r="AC393" s="100"/>
      <c r="AD393" s="100"/>
      <c r="AE393" s="100"/>
      <c r="AF393" s="100"/>
      <c r="AG393" s="100"/>
      <c r="AH393" s="100"/>
      <c r="AI393" s="100"/>
      <c r="AJ393" s="100"/>
      <c r="AK393" s="100"/>
      <c r="AL393" s="100"/>
      <c r="AM393" s="97"/>
      <c r="AN393" s="97"/>
      <c r="AO393" s="97"/>
      <c r="AP393" s="97"/>
      <c r="AQ393" s="97"/>
      <c r="AR393" s="97"/>
      <c r="AS393" s="97"/>
      <c r="AT393" s="97"/>
      <c r="AU393" s="97"/>
      <c r="AV393" s="97"/>
      <c r="AW393" s="97"/>
      <c r="AX393" s="97"/>
      <c r="AY393" s="97"/>
      <c r="AZ393" s="97"/>
      <c r="BA393" s="97"/>
      <c r="BB393" s="97"/>
      <c r="BC393" s="97"/>
      <c r="BD393" s="97"/>
      <c r="BE393" s="97"/>
      <c r="BF393" s="97"/>
      <c r="BG393" s="97"/>
      <c r="BH393" s="97"/>
      <c r="BI393" s="97"/>
      <c r="BJ393" s="97"/>
      <c r="BK393" s="97"/>
      <c r="BL393" s="97"/>
      <c r="BM393" s="97"/>
      <c r="BN393" s="97"/>
      <c r="BO393" s="97"/>
      <c r="BP393" s="97"/>
      <c r="BQ393" s="97"/>
      <c r="BR393" s="97"/>
      <c r="BS393" s="97"/>
      <c r="BT393" s="97"/>
      <c r="BU393" s="97"/>
      <c r="BV393" s="97"/>
      <c r="BW393" s="97"/>
      <c r="BX393" s="97"/>
      <c r="BY393" s="97"/>
      <c r="BZ393" s="97"/>
      <c r="CA393" s="97"/>
      <c r="CB393" s="97"/>
      <c r="CC393" s="97"/>
      <c r="CD393" s="97"/>
      <c r="CE393" s="97"/>
      <c r="CF393" s="97"/>
      <c r="CG393" s="97"/>
      <c r="CH393" s="97"/>
    </row>
    <row r="394" spans="1:86">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Z394" s="100"/>
      <c r="AA394" s="100"/>
      <c r="AB394" s="100"/>
      <c r="AC394" s="100"/>
      <c r="AD394" s="100"/>
      <c r="AE394" s="100"/>
      <c r="AF394" s="100"/>
      <c r="AG394" s="100"/>
      <c r="AH394" s="100"/>
      <c r="AI394" s="100"/>
      <c r="AJ394" s="100"/>
      <c r="AK394" s="100"/>
      <c r="AL394" s="100"/>
      <c r="AM394" s="97"/>
      <c r="AN394" s="97"/>
      <c r="AO394" s="97"/>
      <c r="AP394" s="97"/>
      <c r="AQ394" s="97"/>
      <c r="AR394" s="97"/>
      <c r="AS394" s="97"/>
      <c r="AT394" s="97"/>
      <c r="AU394" s="97"/>
      <c r="AV394" s="97"/>
      <c r="AW394" s="97"/>
      <c r="AX394" s="97"/>
      <c r="AY394" s="97"/>
      <c r="AZ394" s="97"/>
      <c r="BA394" s="97"/>
      <c r="BB394" s="97"/>
      <c r="BC394" s="97"/>
      <c r="BD394" s="97"/>
      <c r="BE394" s="97"/>
      <c r="BF394" s="97"/>
      <c r="BG394" s="97"/>
      <c r="BH394" s="97"/>
      <c r="BI394" s="97"/>
      <c r="BJ394" s="97"/>
      <c r="BK394" s="97"/>
      <c r="BL394" s="97"/>
      <c r="BM394" s="97"/>
      <c r="BN394" s="97"/>
      <c r="BO394" s="97"/>
      <c r="BP394" s="97"/>
      <c r="BQ394" s="97"/>
      <c r="BR394" s="97"/>
      <c r="BS394" s="97"/>
      <c r="BT394" s="97"/>
      <c r="BU394" s="97"/>
      <c r="BV394" s="97"/>
      <c r="BW394" s="97"/>
      <c r="BX394" s="97"/>
      <c r="BY394" s="97"/>
      <c r="BZ394" s="97"/>
      <c r="CA394" s="97"/>
      <c r="CB394" s="97"/>
      <c r="CC394" s="97"/>
      <c r="CD394" s="97"/>
      <c r="CE394" s="97"/>
      <c r="CF394" s="97"/>
      <c r="CG394" s="97"/>
      <c r="CH394" s="97"/>
    </row>
    <row r="395" spans="1:86">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Z395" s="100"/>
      <c r="AA395" s="100"/>
      <c r="AB395" s="100"/>
      <c r="AC395" s="100"/>
      <c r="AD395" s="100"/>
      <c r="AE395" s="100"/>
      <c r="AF395" s="100"/>
      <c r="AG395" s="100"/>
      <c r="AH395" s="100"/>
      <c r="AI395" s="100"/>
      <c r="AJ395" s="100"/>
      <c r="AK395" s="100"/>
      <c r="AL395" s="100"/>
      <c r="AM395" s="97"/>
      <c r="AN395" s="97"/>
      <c r="AO395" s="97"/>
      <c r="AP395" s="97"/>
      <c r="AQ395" s="97"/>
      <c r="AR395" s="97"/>
      <c r="AS395" s="97"/>
      <c r="AT395" s="97"/>
      <c r="AU395" s="97"/>
      <c r="AV395" s="97"/>
      <c r="AW395" s="97"/>
      <c r="AX395" s="97"/>
      <c r="AY395" s="97"/>
      <c r="AZ395" s="97"/>
      <c r="BA395" s="97"/>
      <c r="BB395" s="97"/>
      <c r="BC395" s="97"/>
      <c r="BD395" s="97"/>
      <c r="BE395" s="97"/>
      <c r="BF395" s="97"/>
      <c r="BG395" s="97"/>
      <c r="BH395" s="97"/>
      <c r="BI395" s="97"/>
      <c r="BJ395" s="97"/>
      <c r="BK395" s="97"/>
      <c r="BL395" s="97"/>
      <c r="BM395" s="97"/>
      <c r="BN395" s="97"/>
      <c r="BO395" s="97"/>
      <c r="BP395" s="97"/>
      <c r="BQ395" s="97"/>
      <c r="BR395" s="97"/>
      <c r="BS395" s="97"/>
      <c r="BT395" s="97"/>
      <c r="BU395" s="97"/>
      <c r="BV395" s="97"/>
      <c r="BW395" s="97"/>
      <c r="BX395" s="97"/>
      <c r="BY395" s="97"/>
      <c r="BZ395" s="97"/>
      <c r="CA395" s="97"/>
      <c r="CB395" s="97"/>
      <c r="CC395" s="97"/>
      <c r="CD395" s="97"/>
      <c r="CE395" s="97"/>
      <c r="CF395" s="97"/>
      <c r="CG395" s="97"/>
      <c r="CH395" s="97"/>
    </row>
    <row r="396" spans="1:8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Z396" s="100"/>
      <c r="AA396" s="100"/>
      <c r="AB396" s="100"/>
      <c r="AC396" s="100"/>
      <c r="AD396" s="100"/>
      <c r="AE396" s="100"/>
      <c r="AF396" s="100"/>
      <c r="AG396" s="100"/>
      <c r="AH396" s="100"/>
      <c r="AI396" s="100"/>
      <c r="AJ396" s="100"/>
      <c r="AK396" s="100"/>
      <c r="AL396" s="100"/>
      <c r="AM396" s="97"/>
      <c r="AN396" s="97"/>
      <c r="AO396" s="97"/>
      <c r="AP396" s="97"/>
      <c r="AQ396" s="97"/>
      <c r="AR396" s="97"/>
      <c r="AS396" s="97"/>
      <c r="AT396" s="97"/>
      <c r="AU396" s="97"/>
      <c r="AV396" s="97"/>
      <c r="AW396" s="97"/>
      <c r="AX396" s="97"/>
      <c r="AY396" s="97"/>
      <c r="AZ396" s="97"/>
      <c r="BA396" s="97"/>
      <c r="BB396" s="97"/>
      <c r="BC396" s="97"/>
      <c r="BD396" s="97"/>
      <c r="BE396" s="97"/>
      <c r="BF396" s="97"/>
      <c r="BG396" s="97"/>
      <c r="BH396" s="97"/>
      <c r="BI396" s="97"/>
      <c r="BJ396" s="97"/>
      <c r="BK396" s="97"/>
      <c r="BL396" s="97"/>
      <c r="BM396" s="97"/>
      <c r="BN396" s="97"/>
      <c r="BO396" s="97"/>
      <c r="BP396" s="97"/>
      <c r="BQ396" s="97"/>
      <c r="BR396" s="97"/>
      <c r="BS396" s="97"/>
      <c r="BT396" s="97"/>
      <c r="BU396" s="97"/>
      <c r="BV396" s="97"/>
      <c r="BW396" s="97"/>
      <c r="BX396" s="97"/>
      <c r="BY396" s="97"/>
      <c r="BZ396" s="97"/>
      <c r="CA396" s="97"/>
      <c r="CB396" s="97"/>
      <c r="CC396" s="97"/>
      <c r="CD396" s="97"/>
      <c r="CE396" s="97"/>
      <c r="CF396" s="97"/>
      <c r="CG396" s="97"/>
      <c r="CH396" s="97"/>
    </row>
    <row r="397" spans="1:86">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Z397" s="100"/>
      <c r="AA397" s="100"/>
      <c r="AB397" s="100"/>
      <c r="AC397" s="100"/>
      <c r="AD397" s="100"/>
      <c r="AE397" s="100"/>
      <c r="AF397" s="100"/>
      <c r="AG397" s="100"/>
      <c r="AH397" s="100"/>
      <c r="AI397" s="100"/>
      <c r="AJ397" s="100"/>
      <c r="AK397" s="100"/>
      <c r="AL397" s="100"/>
      <c r="AM397" s="97"/>
      <c r="AN397" s="97"/>
      <c r="AO397" s="97"/>
      <c r="AP397" s="97"/>
      <c r="AQ397" s="97"/>
      <c r="AR397" s="97"/>
      <c r="AS397" s="97"/>
      <c r="AT397" s="97"/>
      <c r="AU397" s="97"/>
      <c r="AV397" s="97"/>
      <c r="AW397" s="97"/>
      <c r="AX397" s="97"/>
      <c r="AY397" s="97"/>
      <c r="AZ397" s="97"/>
      <c r="BA397" s="97"/>
      <c r="BB397" s="97"/>
      <c r="BC397" s="97"/>
      <c r="BD397" s="97"/>
      <c r="BE397" s="97"/>
      <c r="BF397" s="97"/>
      <c r="BG397" s="97"/>
      <c r="BH397" s="97"/>
      <c r="BI397" s="97"/>
      <c r="BJ397" s="97"/>
      <c r="BK397" s="97"/>
      <c r="BL397" s="97"/>
      <c r="BM397" s="97"/>
      <c r="BN397" s="97"/>
      <c r="BO397" s="97"/>
      <c r="BP397" s="97"/>
      <c r="BQ397" s="97"/>
      <c r="BR397" s="97"/>
      <c r="BS397" s="97"/>
      <c r="BT397" s="97"/>
      <c r="BU397" s="97"/>
      <c r="BV397" s="97"/>
      <c r="BW397" s="97"/>
      <c r="BX397" s="97"/>
      <c r="BY397" s="97"/>
      <c r="BZ397" s="97"/>
      <c r="CA397" s="97"/>
      <c r="CB397" s="97"/>
      <c r="CC397" s="97"/>
      <c r="CD397" s="97"/>
      <c r="CE397" s="97"/>
      <c r="CF397" s="97"/>
      <c r="CG397" s="97"/>
      <c r="CH397" s="97"/>
    </row>
    <row r="398" spans="1:86">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Z398" s="100"/>
      <c r="AA398" s="100"/>
      <c r="AB398" s="100"/>
      <c r="AC398" s="100"/>
      <c r="AD398" s="100"/>
      <c r="AE398" s="100"/>
      <c r="AF398" s="100"/>
      <c r="AG398" s="100"/>
      <c r="AH398" s="100"/>
      <c r="AI398" s="100"/>
      <c r="AJ398" s="100"/>
      <c r="AK398" s="100"/>
      <c r="AL398" s="100"/>
      <c r="AM398" s="97"/>
      <c r="AN398" s="97"/>
      <c r="AO398" s="97"/>
      <c r="AP398" s="97"/>
      <c r="AQ398" s="97"/>
      <c r="AR398" s="97"/>
      <c r="AS398" s="97"/>
      <c r="AT398" s="97"/>
      <c r="AU398" s="97"/>
      <c r="AV398" s="97"/>
      <c r="AW398" s="97"/>
      <c r="AX398" s="97"/>
      <c r="AY398" s="97"/>
      <c r="AZ398" s="97"/>
      <c r="BA398" s="97"/>
      <c r="BB398" s="97"/>
      <c r="BC398" s="97"/>
      <c r="BD398" s="97"/>
      <c r="BE398" s="97"/>
      <c r="BF398" s="97"/>
      <c r="BG398" s="97"/>
      <c r="BH398" s="97"/>
      <c r="BI398" s="97"/>
      <c r="BJ398" s="97"/>
      <c r="BK398" s="97"/>
      <c r="BL398" s="97"/>
      <c r="BM398" s="97"/>
      <c r="BN398" s="97"/>
      <c r="BO398" s="97"/>
      <c r="BP398" s="97"/>
      <c r="BQ398" s="97"/>
      <c r="BR398" s="97"/>
      <c r="BS398" s="97"/>
      <c r="BT398" s="97"/>
      <c r="BU398" s="97"/>
      <c r="BV398" s="97"/>
      <c r="BW398" s="97"/>
      <c r="BX398" s="97"/>
      <c r="BY398" s="97"/>
      <c r="BZ398" s="97"/>
      <c r="CA398" s="97"/>
      <c r="CB398" s="97"/>
      <c r="CC398" s="97"/>
      <c r="CD398" s="97"/>
      <c r="CE398" s="97"/>
      <c r="CF398" s="97"/>
      <c r="CG398" s="97"/>
      <c r="CH398" s="97"/>
    </row>
    <row r="399" spans="1:86">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Z399" s="100"/>
      <c r="AA399" s="100"/>
      <c r="AB399" s="100"/>
      <c r="AC399" s="100"/>
      <c r="AD399" s="100"/>
      <c r="AE399" s="100"/>
      <c r="AF399" s="100"/>
      <c r="AG399" s="100"/>
      <c r="AH399" s="100"/>
      <c r="AI399" s="100"/>
      <c r="AJ399" s="100"/>
      <c r="AK399" s="100"/>
      <c r="AL399" s="100"/>
      <c r="AM399" s="97"/>
      <c r="AN399" s="97"/>
      <c r="AO399" s="97"/>
      <c r="AP399" s="97"/>
      <c r="AQ399" s="97"/>
      <c r="AR399" s="97"/>
      <c r="AS399" s="97"/>
      <c r="AT399" s="97"/>
      <c r="AU399" s="97"/>
      <c r="AV399" s="97"/>
      <c r="AW399" s="97"/>
      <c r="AX399" s="97"/>
      <c r="AY399" s="97"/>
      <c r="AZ399" s="97"/>
      <c r="BA399" s="97"/>
      <c r="BB399" s="97"/>
      <c r="BC399" s="97"/>
      <c r="BD399" s="97"/>
      <c r="BE399" s="97"/>
      <c r="BF399" s="97"/>
      <c r="BG399" s="97"/>
      <c r="BH399" s="97"/>
      <c r="BI399" s="97"/>
      <c r="BJ399" s="97"/>
      <c r="BK399" s="97"/>
      <c r="BL399" s="97"/>
      <c r="BM399" s="97"/>
      <c r="BN399" s="97"/>
      <c r="BO399" s="97"/>
      <c r="BP399" s="97"/>
      <c r="BQ399" s="97"/>
      <c r="BR399" s="97"/>
      <c r="BS399" s="97"/>
      <c r="BT399" s="97"/>
      <c r="BU399" s="97"/>
      <c r="BV399" s="97"/>
      <c r="BW399" s="97"/>
      <c r="BX399" s="97"/>
      <c r="BY399" s="97"/>
      <c r="BZ399" s="97"/>
      <c r="CA399" s="97"/>
      <c r="CB399" s="97"/>
      <c r="CC399" s="97"/>
      <c r="CD399" s="97"/>
      <c r="CE399" s="97"/>
      <c r="CF399" s="97"/>
      <c r="CG399" s="97"/>
      <c r="CH399" s="97"/>
    </row>
    <row r="400" spans="1:86">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Z400" s="100"/>
      <c r="AA400" s="100"/>
      <c r="AB400" s="100"/>
      <c r="AC400" s="100"/>
      <c r="AD400" s="100"/>
      <c r="AE400" s="100"/>
      <c r="AF400" s="100"/>
      <c r="AG400" s="100"/>
      <c r="AH400" s="100"/>
      <c r="AI400" s="100"/>
      <c r="AJ400" s="100"/>
      <c r="AK400" s="100"/>
      <c r="AL400" s="100"/>
      <c r="AM400" s="97"/>
      <c r="AN400" s="97"/>
      <c r="AO400" s="97"/>
      <c r="AP400" s="97"/>
      <c r="AQ400" s="97"/>
      <c r="AR400" s="97"/>
      <c r="AS400" s="97"/>
      <c r="AT400" s="97"/>
      <c r="AU400" s="97"/>
      <c r="AV400" s="97"/>
      <c r="AW400" s="97"/>
      <c r="AX400" s="97"/>
      <c r="AY400" s="97"/>
      <c r="AZ400" s="97"/>
      <c r="BA400" s="97"/>
      <c r="BB400" s="97"/>
      <c r="BC400" s="97"/>
      <c r="BD400" s="97"/>
      <c r="BE400" s="97"/>
      <c r="BF400" s="97"/>
      <c r="BG400" s="97"/>
      <c r="BH400" s="97"/>
      <c r="BI400" s="97"/>
      <c r="BJ400" s="97"/>
      <c r="BK400" s="97"/>
      <c r="BL400" s="97"/>
      <c r="BM400" s="97"/>
      <c r="BN400" s="97"/>
      <c r="BO400" s="97"/>
      <c r="BP400" s="97"/>
      <c r="BQ400" s="97"/>
      <c r="BR400" s="97"/>
      <c r="BS400" s="97"/>
      <c r="BT400" s="97"/>
      <c r="BU400" s="97"/>
      <c r="BV400" s="97"/>
      <c r="BW400" s="97"/>
      <c r="BX400" s="97"/>
      <c r="BY400" s="97"/>
      <c r="BZ400" s="97"/>
      <c r="CA400" s="97"/>
      <c r="CB400" s="97"/>
      <c r="CC400" s="97"/>
      <c r="CD400" s="97"/>
      <c r="CE400" s="97"/>
      <c r="CF400" s="97"/>
      <c r="CG400" s="97"/>
      <c r="CH400" s="97"/>
    </row>
    <row r="401" spans="1:86">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Z401" s="100"/>
      <c r="AA401" s="100"/>
      <c r="AB401" s="100"/>
      <c r="AC401" s="100"/>
      <c r="AD401" s="100"/>
      <c r="AE401" s="100"/>
      <c r="AF401" s="100"/>
      <c r="AG401" s="100"/>
      <c r="AH401" s="100"/>
      <c r="AI401" s="100"/>
      <c r="AJ401" s="100"/>
      <c r="AK401" s="100"/>
      <c r="AL401" s="100"/>
      <c r="AM401" s="97"/>
      <c r="AN401" s="97"/>
      <c r="AO401" s="97"/>
      <c r="AP401" s="97"/>
      <c r="AQ401" s="97"/>
      <c r="AR401" s="97"/>
      <c r="AS401" s="97"/>
      <c r="AT401" s="97"/>
      <c r="AU401" s="97"/>
      <c r="AV401" s="97"/>
      <c r="AW401" s="97"/>
      <c r="AX401" s="97"/>
      <c r="AY401" s="97"/>
      <c r="AZ401" s="97"/>
      <c r="BA401" s="97"/>
      <c r="BB401" s="97"/>
      <c r="BC401" s="97"/>
      <c r="BD401" s="97"/>
      <c r="BE401" s="97"/>
      <c r="BF401" s="97"/>
      <c r="BG401" s="97"/>
      <c r="BH401" s="97"/>
      <c r="BI401" s="97"/>
      <c r="BJ401" s="97"/>
      <c r="BK401" s="97"/>
      <c r="BL401" s="97"/>
      <c r="BM401" s="97"/>
      <c r="BN401" s="97"/>
      <c r="BO401" s="97"/>
      <c r="BP401" s="97"/>
      <c r="BQ401" s="97"/>
      <c r="BR401" s="97"/>
      <c r="BS401" s="97"/>
      <c r="BT401" s="97"/>
      <c r="BU401" s="97"/>
      <c r="BV401" s="97"/>
      <c r="BW401" s="97"/>
      <c r="BX401" s="97"/>
      <c r="BY401" s="97"/>
      <c r="BZ401" s="97"/>
      <c r="CA401" s="97"/>
      <c r="CB401" s="97"/>
      <c r="CC401" s="97"/>
      <c r="CD401" s="97"/>
      <c r="CE401" s="97"/>
      <c r="CF401" s="97"/>
      <c r="CG401" s="97"/>
      <c r="CH401" s="97"/>
    </row>
    <row r="402" spans="1:86">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Z402" s="100"/>
      <c r="AA402" s="100"/>
      <c r="AB402" s="100"/>
      <c r="AC402" s="100"/>
      <c r="AD402" s="100"/>
      <c r="AE402" s="100"/>
      <c r="AF402" s="100"/>
      <c r="AG402" s="100"/>
      <c r="AH402" s="100"/>
      <c r="AI402" s="100"/>
      <c r="AJ402" s="100"/>
      <c r="AK402" s="100"/>
      <c r="AL402" s="100"/>
      <c r="AM402" s="97"/>
      <c r="AN402" s="97"/>
      <c r="AO402" s="97"/>
      <c r="AP402" s="97"/>
      <c r="AQ402" s="97"/>
      <c r="AR402" s="97"/>
      <c r="AS402" s="97"/>
      <c r="AT402" s="97"/>
      <c r="AU402" s="97"/>
      <c r="AV402" s="97"/>
      <c r="AW402" s="97"/>
      <c r="AX402" s="97"/>
      <c r="AY402" s="97"/>
      <c r="AZ402" s="97"/>
      <c r="BA402" s="97"/>
      <c r="BB402" s="97"/>
      <c r="BC402" s="97"/>
      <c r="BD402" s="97"/>
      <c r="BE402" s="97"/>
      <c r="BF402" s="97"/>
      <c r="BG402" s="97"/>
      <c r="BH402" s="97"/>
      <c r="BI402" s="97"/>
      <c r="BJ402" s="97"/>
      <c r="BK402" s="97"/>
      <c r="BL402" s="97"/>
      <c r="BM402" s="97"/>
      <c r="BN402" s="97"/>
      <c r="BO402" s="97"/>
      <c r="BP402" s="97"/>
      <c r="BQ402" s="97"/>
      <c r="BR402" s="97"/>
      <c r="BS402" s="97"/>
      <c r="BT402" s="97"/>
      <c r="BU402" s="97"/>
      <c r="BV402" s="97"/>
      <c r="BW402" s="97"/>
      <c r="BX402" s="97"/>
      <c r="BY402" s="97"/>
      <c r="BZ402" s="97"/>
      <c r="CA402" s="97"/>
      <c r="CB402" s="97"/>
      <c r="CC402" s="97"/>
      <c r="CD402" s="97"/>
      <c r="CE402" s="97"/>
      <c r="CF402" s="97"/>
      <c r="CG402" s="97"/>
      <c r="CH402" s="97"/>
    </row>
    <row r="403" spans="1:86">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Z403" s="100"/>
      <c r="AA403" s="100"/>
      <c r="AB403" s="100"/>
      <c r="AC403" s="100"/>
      <c r="AD403" s="100"/>
      <c r="AE403" s="100"/>
      <c r="AF403" s="100"/>
      <c r="AG403" s="100"/>
      <c r="AH403" s="100"/>
      <c r="AI403" s="100"/>
      <c r="AJ403" s="100"/>
      <c r="AK403" s="100"/>
      <c r="AL403" s="100"/>
      <c r="AM403" s="97"/>
      <c r="AN403" s="97"/>
      <c r="AO403" s="97"/>
      <c r="AP403" s="97"/>
      <c r="AQ403" s="97"/>
      <c r="AR403" s="97"/>
      <c r="AS403" s="97"/>
      <c r="AT403" s="97"/>
      <c r="AU403" s="97"/>
      <c r="AV403" s="97"/>
      <c r="AW403" s="97"/>
      <c r="AX403" s="97"/>
      <c r="AY403" s="97"/>
      <c r="AZ403" s="97"/>
      <c r="BA403" s="97"/>
      <c r="BB403" s="97"/>
      <c r="BC403" s="97"/>
      <c r="BD403" s="97"/>
      <c r="BE403" s="97"/>
      <c r="BF403" s="97"/>
      <c r="BG403" s="97"/>
      <c r="BH403" s="97"/>
      <c r="BI403" s="97"/>
      <c r="BJ403" s="97"/>
      <c r="BK403" s="97"/>
      <c r="BL403" s="97"/>
      <c r="BM403" s="97"/>
      <c r="BN403" s="97"/>
      <c r="BO403" s="97"/>
      <c r="BP403" s="97"/>
      <c r="BQ403" s="97"/>
      <c r="BR403" s="97"/>
      <c r="BS403" s="97"/>
      <c r="BT403" s="97"/>
      <c r="BU403" s="97"/>
      <c r="BV403" s="97"/>
      <c r="BW403" s="97"/>
      <c r="BX403" s="97"/>
      <c r="BY403" s="97"/>
      <c r="BZ403" s="97"/>
      <c r="CA403" s="97"/>
      <c r="CB403" s="97"/>
      <c r="CC403" s="97"/>
      <c r="CD403" s="97"/>
      <c r="CE403" s="97"/>
      <c r="CF403" s="97"/>
      <c r="CG403" s="97"/>
      <c r="CH403" s="97"/>
    </row>
    <row r="404" spans="1:86">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Z404" s="100"/>
      <c r="AA404" s="100"/>
      <c r="AB404" s="100"/>
      <c r="AC404" s="100"/>
      <c r="AD404" s="100"/>
      <c r="AE404" s="100"/>
      <c r="AF404" s="100"/>
      <c r="AG404" s="100"/>
      <c r="AH404" s="100"/>
      <c r="AI404" s="100"/>
      <c r="AJ404" s="100"/>
      <c r="AK404" s="100"/>
      <c r="AL404" s="100"/>
      <c r="AM404" s="97"/>
      <c r="AN404" s="97"/>
      <c r="AO404" s="97"/>
      <c r="AP404" s="97"/>
      <c r="AQ404" s="97"/>
      <c r="AR404" s="97"/>
      <c r="AS404" s="97"/>
      <c r="AT404" s="97"/>
      <c r="AU404" s="97"/>
      <c r="AV404" s="97"/>
      <c r="AW404" s="97"/>
      <c r="AX404" s="97"/>
      <c r="AY404" s="97"/>
      <c r="AZ404" s="97"/>
      <c r="BA404" s="97"/>
      <c r="BB404" s="97"/>
      <c r="BC404" s="97"/>
      <c r="BD404" s="97"/>
      <c r="BE404" s="97"/>
      <c r="BF404" s="97"/>
      <c r="BG404" s="97"/>
      <c r="BH404" s="97"/>
      <c r="BI404" s="97"/>
      <c r="BJ404" s="97"/>
      <c r="BK404" s="97"/>
      <c r="BL404" s="97"/>
      <c r="BM404" s="97"/>
      <c r="BN404" s="97"/>
      <c r="BO404" s="97"/>
      <c r="BP404" s="97"/>
      <c r="BQ404" s="97"/>
      <c r="BR404" s="97"/>
      <c r="BS404" s="97"/>
      <c r="BT404" s="97"/>
      <c r="BU404" s="97"/>
      <c r="BV404" s="97"/>
      <c r="BW404" s="97"/>
      <c r="BX404" s="97"/>
      <c r="BY404" s="97"/>
      <c r="BZ404" s="97"/>
      <c r="CA404" s="97"/>
      <c r="CB404" s="97"/>
      <c r="CC404" s="97"/>
      <c r="CD404" s="97"/>
      <c r="CE404" s="97"/>
      <c r="CF404" s="97"/>
      <c r="CG404" s="97"/>
      <c r="CH404" s="97"/>
    </row>
    <row r="405" spans="1:86">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Z405" s="100"/>
      <c r="AA405" s="100"/>
      <c r="AB405" s="100"/>
      <c r="AC405" s="100"/>
      <c r="AD405" s="100"/>
      <c r="AE405" s="100"/>
      <c r="AF405" s="100"/>
      <c r="AG405" s="100"/>
      <c r="AH405" s="100"/>
      <c r="AI405" s="100"/>
      <c r="AJ405" s="100"/>
      <c r="AK405" s="100"/>
      <c r="AL405" s="100"/>
      <c r="AM405" s="97"/>
      <c r="AN405" s="97"/>
      <c r="AO405" s="97"/>
      <c r="AP405" s="97"/>
      <c r="AQ405" s="97"/>
      <c r="AR405" s="97"/>
      <c r="AS405" s="97"/>
      <c r="AT405" s="97"/>
      <c r="AU405" s="97"/>
      <c r="AV405" s="97"/>
      <c r="AW405" s="97"/>
      <c r="AX405" s="97"/>
      <c r="AY405" s="97"/>
      <c r="AZ405" s="97"/>
      <c r="BA405" s="97"/>
      <c r="BB405" s="97"/>
      <c r="BC405" s="97"/>
      <c r="BD405" s="97"/>
      <c r="BE405" s="97"/>
      <c r="BF405" s="97"/>
      <c r="BG405" s="97"/>
      <c r="BH405" s="97"/>
      <c r="BI405" s="97"/>
      <c r="BJ405" s="97"/>
      <c r="BK405" s="97"/>
      <c r="BL405" s="97"/>
      <c r="BM405" s="97"/>
      <c r="BN405" s="97"/>
      <c r="BO405" s="97"/>
      <c r="BP405" s="97"/>
      <c r="BQ405" s="97"/>
      <c r="BR405" s="97"/>
      <c r="BS405" s="97"/>
      <c r="BT405" s="97"/>
      <c r="BU405" s="97"/>
      <c r="BV405" s="97"/>
      <c r="BW405" s="97"/>
      <c r="BX405" s="97"/>
      <c r="BY405" s="97"/>
      <c r="BZ405" s="97"/>
      <c r="CA405" s="97"/>
      <c r="CB405" s="97"/>
      <c r="CC405" s="97"/>
      <c r="CD405" s="97"/>
      <c r="CE405" s="97"/>
      <c r="CF405" s="97"/>
      <c r="CG405" s="97"/>
      <c r="CH405" s="97"/>
    </row>
    <row r="406" spans="1:8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Z406" s="100"/>
      <c r="AA406" s="100"/>
      <c r="AB406" s="100"/>
      <c r="AC406" s="100"/>
      <c r="AD406" s="100"/>
      <c r="AE406" s="100"/>
      <c r="AF406" s="100"/>
      <c r="AG406" s="100"/>
      <c r="AH406" s="100"/>
      <c r="AI406" s="100"/>
      <c r="AJ406" s="100"/>
      <c r="AK406" s="100"/>
      <c r="AL406" s="100"/>
      <c r="AM406" s="97"/>
      <c r="AN406" s="97"/>
      <c r="AO406" s="97"/>
      <c r="AP406" s="97"/>
      <c r="AQ406" s="97"/>
      <c r="AR406" s="97"/>
      <c r="AS406" s="97"/>
      <c r="AT406" s="97"/>
      <c r="AU406" s="97"/>
      <c r="AV406" s="97"/>
      <c r="AW406" s="97"/>
      <c r="AX406" s="97"/>
      <c r="AY406" s="97"/>
      <c r="AZ406" s="97"/>
      <c r="BA406" s="97"/>
      <c r="BB406" s="97"/>
      <c r="BC406" s="97"/>
      <c r="BD406" s="97"/>
      <c r="BE406" s="97"/>
      <c r="BF406" s="97"/>
      <c r="BG406" s="97"/>
      <c r="BH406" s="97"/>
      <c r="BI406" s="97"/>
      <c r="BJ406" s="97"/>
      <c r="BK406" s="97"/>
      <c r="BL406" s="97"/>
      <c r="BM406" s="97"/>
      <c r="BN406" s="97"/>
      <c r="BO406" s="97"/>
      <c r="BP406" s="97"/>
      <c r="BQ406" s="97"/>
      <c r="BR406" s="97"/>
      <c r="BS406" s="97"/>
      <c r="BT406" s="97"/>
      <c r="BU406" s="97"/>
      <c r="BV406" s="97"/>
      <c r="BW406" s="97"/>
      <c r="BX406" s="97"/>
      <c r="BY406" s="97"/>
      <c r="BZ406" s="97"/>
      <c r="CA406" s="97"/>
      <c r="CB406" s="97"/>
      <c r="CC406" s="97"/>
      <c r="CD406" s="97"/>
      <c r="CE406" s="97"/>
      <c r="CF406" s="97"/>
      <c r="CG406" s="97"/>
      <c r="CH406" s="97"/>
    </row>
    <row r="407" spans="1:86">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Z407" s="100"/>
      <c r="AA407" s="100"/>
      <c r="AB407" s="100"/>
      <c r="AC407" s="100"/>
      <c r="AD407" s="100"/>
      <c r="AE407" s="100"/>
      <c r="AF407" s="100"/>
      <c r="AG407" s="100"/>
      <c r="AH407" s="100"/>
      <c r="AI407" s="100"/>
      <c r="AJ407" s="100"/>
      <c r="AK407" s="100"/>
      <c r="AL407" s="100"/>
      <c r="AM407" s="97"/>
      <c r="AN407" s="97"/>
      <c r="AO407" s="97"/>
      <c r="AP407" s="97"/>
      <c r="AQ407" s="97"/>
      <c r="AR407" s="97"/>
      <c r="AS407" s="97"/>
      <c r="AT407" s="97"/>
      <c r="AU407" s="97"/>
      <c r="AV407" s="97"/>
      <c r="AW407" s="97"/>
      <c r="AX407" s="97"/>
      <c r="AY407" s="97"/>
      <c r="AZ407" s="97"/>
      <c r="BA407" s="97"/>
      <c r="BB407" s="97"/>
      <c r="BC407" s="97"/>
      <c r="BD407" s="97"/>
      <c r="BE407" s="97"/>
      <c r="BF407" s="97"/>
      <c r="BG407" s="97"/>
      <c r="BH407" s="97"/>
      <c r="BI407" s="97"/>
      <c r="BJ407" s="97"/>
      <c r="BK407" s="97"/>
      <c r="BL407" s="97"/>
      <c r="BM407" s="97"/>
      <c r="BN407" s="97"/>
      <c r="BO407" s="97"/>
      <c r="BP407" s="97"/>
      <c r="BQ407" s="97"/>
      <c r="BR407" s="97"/>
      <c r="BS407" s="97"/>
      <c r="BT407" s="97"/>
      <c r="BU407" s="97"/>
      <c r="BV407" s="97"/>
      <c r="BW407" s="97"/>
      <c r="BX407" s="97"/>
      <c r="BY407" s="97"/>
      <c r="BZ407" s="97"/>
      <c r="CA407" s="97"/>
      <c r="CB407" s="97"/>
      <c r="CC407" s="97"/>
      <c r="CD407" s="97"/>
      <c r="CE407" s="97"/>
      <c r="CF407" s="97"/>
      <c r="CG407" s="97"/>
      <c r="CH407" s="97"/>
    </row>
    <row r="408" spans="1:86">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Z408" s="100"/>
      <c r="AA408" s="100"/>
      <c r="AB408" s="100"/>
      <c r="AC408" s="100"/>
      <c r="AD408" s="100"/>
      <c r="AE408" s="100"/>
      <c r="AF408" s="100"/>
      <c r="AG408" s="100"/>
      <c r="AH408" s="100"/>
      <c r="AI408" s="100"/>
      <c r="AJ408" s="100"/>
      <c r="AK408" s="100"/>
      <c r="AL408" s="100"/>
      <c r="AM408" s="97"/>
      <c r="AN408" s="97"/>
      <c r="AO408" s="97"/>
      <c r="AP408" s="97"/>
      <c r="AQ408" s="97"/>
      <c r="AR408" s="97"/>
      <c r="AS408" s="97"/>
      <c r="AT408" s="97"/>
      <c r="AU408" s="97"/>
      <c r="AV408" s="97"/>
      <c r="AW408" s="97"/>
      <c r="AX408" s="97"/>
      <c r="AY408" s="97"/>
      <c r="AZ408" s="97"/>
      <c r="BA408" s="97"/>
      <c r="BB408" s="97"/>
      <c r="BC408" s="97"/>
      <c r="BD408" s="97"/>
      <c r="BE408" s="97"/>
      <c r="BF408" s="97"/>
      <c r="BG408" s="97"/>
      <c r="BH408" s="97"/>
      <c r="BI408" s="97"/>
      <c r="BJ408" s="97"/>
      <c r="BK408" s="97"/>
      <c r="BL408" s="97"/>
      <c r="BM408" s="97"/>
      <c r="BN408" s="97"/>
      <c r="BO408" s="97"/>
      <c r="BP408" s="97"/>
      <c r="BQ408" s="97"/>
      <c r="BR408" s="97"/>
      <c r="BS408" s="97"/>
      <c r="BT408" s="97"/>
      <c r="BU408" s="97"/>
      <c r="BV408" s="97"/>
      <c r="BW408" s="97"/>
      <c r="BX408" s="97"/>
      <c r="BY408" s="97"/>
      <c r="BZ408" s="97"/>
      <c r="CA408" s="97"/>
      <c r="CB408" s="97"/>
      <c r="CC408" s="97"/>
      <c r="CD408" s="97"/>
      <c r="CE408" s="97"/>
      <c r="CF408" s="97"/>
      <c r="CG408" s="97"/>
      <c r="CH408" s="97"/>
    </row>
    <row r="409" spans="1:86">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Z409" s="100"/>
      <c r="AA409" s="100"/>
      <c r="AB409" s="100"/>
      <c r="AC409" s="100"/>
      <c r="AD409" s="100"/>
      <c r="AE409" s="100"/>
      <c r="AF409" s="100"/>
      <c r="AG409" s="100"/>
      <c r="AH409" s="100"/>
      <c r="AI409" s="100"/>
      <c r="AJ409" s="100"/>
      <c r="AK409" s="100"/>
      <c r="AL409" s="100"/>
      <c r="AM409" s="97"/>
      <c r="AN409" s="97"/>
      <c r="AO409" s="97"/>
      <c r="AP409" s="97"/>
      <c r="AQ409" s="97"/>
      <c r="AR409" s="97"/>
      <c r="AS409" s="97"/>
      <c r="AT409" s="97"/>
      <c r="AU409" s="97"/>
      <c r="AV409" s="97"/>
      <c r="AW409" s="97"/>
      <c r="AX409" s="97"/>
      <c r="AY409" s="97"/>
      <c r="AZ409" s="97"/>
      <c r="BA409" s="97"/>
      <c r="BB409" s="97"/>
      <c r="BC409" s="97"/>
      <c r="BD409" s="97"/>
      <c r="BE409" s="97"/>
      <c r="BF409" s="97"/>
      <c r="BG409" s="97"/>
      <c r="BH409" s="97"/>
      <c r="BI409" s="97"/>
      <c r="BJ409" s="97"/>
      <c r="BK409" s="97"/>
      <c r="BL409" s="97"/>
      <c r="BM409" s="97"/>
      <c r="BN409" s="97"/>
      <c r="BO409" s="97"/>
      <c r="BP409" s="97"/>
      <c r="BQ409" s="97"/>
      <c r="BR409" s="97"/>
      <c r="BS409" s="97"/>
      <c r="BT409" s="97"/>
      <c r="BU409" s="97"/>
      <c r="BV409" s="97"/>
      <c r="BW409" s="97"/>
      <c r="BX409" s="97"/>
      <c r="BY409" s="97"/>
      <c r="BZ409" s="97"/>
      <c r="CA409" s="97"/>
      <c r="CB409" s="97"/>
      <c r="CC409" s="97"/>
      <c r="CD409" s="97"/>
      <c r="CE409" s="97"/>
      <c r="CF409" s="97"/>
      <c r="CG409" s="97"/>
      <c r="CH409" s="97"/>
    </row>
    <row r="410" spans="1:86">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Z410" s="100"/>
      <c r="AA410" s="100"/>
      <c r="AB410" s="100"/>
      <c r="AC410" s="100"/>
      <c r="AD410" s="100"/>
      <c r="AE410" s="100"/>
      <c r="AF410" s="100"/>
      <c r="AG410" s="100"/>
      <c r="AH410" s="100"/>
      <c r="AI410" s="100"/>
      <c r="AJ410" s="100"/>
      <c r="AK410" s="100"/>
      <c r="AL410" s="100"/>
      <c r="AM410" s="97"/>
      <c r="AN410" s="97"/>
      <c r="AO410" s="97"/>
      <c r="AP410" s="97"/>
      <c r="AQ410" s="97"/>
      <c r="AR410" s="97"/>
      <c r="AS410" s="97"/>
      <c r="AT410" s="97"/>
      <c r="AU410" s="97"/>
      <c r="AV410" s="97"/>
      <c r="AW410" s="97"/>
      <c r="AX410" s="97"/>
      <c r="AY410" s="97"/>
      <c r="AZ410" s="97"/>
      <c r="BA410" s="97"/>
      <c r="BB410" s="97"/>
      <c r="BC410" s="97"/>
      <c r="BD410" s="97"/>
      <c r="BE410" s="97"/>
      <c r="BF410" s="97"/>
      <c r="BG410" s="97"/>
      <c r="BH410" s="97"/>
      <c r="BI410" s="97"/>
      <c r="BJ410" s="97"/>
      <c r="BK410" s="97"/>
      <c r="BL410" s="97"/>
      <c r="BM410" s="97"/>
      <c r="BN410" s="97"/>
      <c r="BO410" s="97"/>
      <c r="BP410" s="97"/>
      <c r="BQ410" s="97"/>
      <c r="BR410" s="97"/>
      <c r="BS410" s="97"/>
      <c r="BT410" s="97"/>
      <c r="BU410" s="97"/>
      <c r="BV410" s="97"/>
      <c r="BW410" s="97"/>
      <c r="BX410" s="97"/>
      <c r="BY410" s="97"/>
      <c r="BZ410" s="97"/>
      <c r="CA410" s="97"/>
      <c r="CB410" s="97"/>
      <c r="CC410" s="97"/>
      <c r="CD410" s="97"/>
      <c r="CE410" s="97"/>
      <c r="CF410" s="97"/>
      <c r="CG410" s="97"/>
      <c r="CH410" s="97"/>
    </row>
    <row r="411" spans="1:86">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Z411" s="100"/>
      <c r="AA411" s="100"/>
      <c r="AB411" s="100"/>
      <c r="AC411" s="100"/>
      <c r="AD411" s="100"/>
      <c r="AE411" s="100"/>
      <c r="AF411" s="100"/>
      <c r="AG411" s="100"/>
      <c r="AH411" s="100"/>
      <c r="AI411" s="100"/>
      <c r="AJ411" s="100"/>
      <c r="AK411" s="100"/>
      <c r="AL411" s="100"/>
      <c r="AM411" s="97"/>
      <c r="AN411" s="97"/>
      <c r="AO411" s="97"/>
      <c r="AP411" s="97"/>
      <c r="AQ411" s="97"/>
      <c r="AR411" s="97"/>
      <c r="AS411" s="97"/>
      <c r="AT411" s="97"/>
      <c r="AU411" s="97"/>
      <c r="AV411" s="97"/>
      <c r="AW411" s="97"/>
      <c r="AX411" s="97"/>
      <c r="AY411" s="97"/>
      <c r="AZ411" s="97"/>
      <c r="BA411" s="97"/>
      <c r="BB411" s="97"/>
      <c r="BC411" s="97"/>
      <c r="BD411" s="97"/>
      <c r="BE411" s="97"/>
      <c r="BF411" s="97"/>
      <c r="BG411" s="97"/>
      <c r="BH411" s="97"/>
      <c r="BI411" s="97"/>
      <c r="BJ411" s="97"/>
      <c r="BK411" s="97"/>
      <c r="BL411" s="97"/>
      <c r="BM411" s="97"/>
      <c r="BN411" s="97"/>
      <c r="BO411" s="97"/>
      <c r="BP411" s="97"/>
      <c r="BQ411" s="97"/>
      <c r="BR411" s="97"/>
      <c r="BS411" s="97"/>
      <c r="BT411" s="97"/>
      <c r="BU411" s="97"/>
      <c r="BV411" s="97"/>
      <c r="BW411" s="97"/>
      <c r="BX411" s="97"/>
      <c r="BY411" s="97"/>
      <c r="BZ411" s="97"/>
      <c r="CA411" s="97"/>
      <c r="CB411" s="97"/>
      <c r="CC411" s="97"/>
      <c r="CD411" s="97"/>
      <c r="CE411" s="97"/>
      <c r="CF411" s="97"/>
      <c r="CG411" s="97"/>
      <c r="CH411" s="97"/>
    </row>
    <row r="412" spans="1:86">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Z412" s="100"/>
      <c r="AA412" s="100"/>
      <c r="AB412" s="100"/>
      <c r="AC412" s="100"/>
      <c r="AD412" s="100"/>
      <c r="AE412" s="100"/>
      <c r="AF412" s="100"/>
      <c r="AG412" s="100"/>
      <c r="AH412" s="100"/>
      <c r="AI412" s="100"/>
      <c r="AJ412" s="100"/>
      <c r="AK412" s="100"/>
      <c r="AL412" s="100"/>
      <c r="AM412" s="97"/>
      <c r="AN412" s="97"/>
      <c r="AO412" s="97"/>
      <c r="AP412" s="97"/>
      <c r="AQ412" s="97"/>
      <c r="AR412" s="97"/>
      <c r="AS412" s="97"/>
      <c r="AT412" s="97"/>
      <c r="AU412" s="97"/>
      <c r="AV412" s="97"/>
      <c r="AW412" s="97"/>
      <c r="AX412" s="97"/>
      <c r="AY412" s="97"/>
      <c r="AZ412" s="97"/>
      <c r="BA412" s="97"/>
      <c r="BB412" s="97"/>
      <c r="BC412" s="97"/>
      <c r="BD412" s="97"/>
      <c r="BE412" s="97"/>
      <c r="BF412" s="97"/>
      <c r="BG412" s="97"/>
      <c r="BH412" s="97"/>
      <c r="BI412" s="97"/>
      <c r="BJ412" s="97"/>
      <c r="BK412" s="97"/>
      <c r="BL412" s="97"/>
      <c r="BM412" s="97"/>
      <c r="BN412" s="97"/>
      <c r="BO412" s="97"/>
      <c r="BP412" s="97"/>
      <c r="BQ412" s="97"/>
      <c r="BR412" s="97"/>
      <c r="BS412" s="97"/>
      <c r="BT412" s="97"/>
      <c r="BU412" s="97"/>
      <c r="BV412" s="97"/>
      <c r="BW412" s="97"/>
      <c r="BX412" s="97"/>
      <c r="BY412" s="97"/>
      <c r="BZ412" s="97"/>
      <c r="CA412" s="97"/>
      <c r="CB412" s="97"/>
      <c r="CC412" s="97"/>
      <c r="CD412" s="97"/>
      <c r="CE412" s="97"/>
      <c r="CF412" s="97"/>
      <c r="CG412" s="97"/>
      <c r="CH412" s="97"/>
    </row>
    <row r="413" spans="1:86">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Z413" s="100"/>
      <c r="AA413" s="100"/>
      <c r="AB413" s="100"/>
      <c r="AC413" s="100"/>
      <c r="AD413" s="100"/>
      <c r="AE413" s="100"/>
      <c r="AF413" s="100"/>
      <c r="AG413" s="100"/>
      <c r="AH413" s="100"/>
      <c r="AI413" s="100"/>
      <c r="AJ413" s="100"/>
      <c r="AK413" s="100"/>
      <c r="AL413" s="100"/>
      <c r="AM413" s="97"/>
      <c r="AN413" s="97"/>
      <c r="AO413" s="97"/>
      <c r="AP413" s="97"/>
      <c r="AQ413" s="97"/>
      <c r="AR413" s="97"/>
      <c r="AS413" s="97"/>
      <c r="AT413" s="97"/>
      <c r="AU413" s="97"/>
      <c r="AV413" s="97"/>
      <c r="AW413" s="97"/>
      <c r="AX413" s="97"/>
      <c r="AY413" s="97"/>
      <c r="AZ413" s="97"/>
      <c r="BA413" s="97"/>
      <c r="BB413" s="97"/>
      <c r="BC413" s="97"/>
      <c r="BD413" s="97"/>
      <c r="BE413" s="97"/>
      <c r="BF413" s="97"/>
      <c r="BG413" s="97"/>
      <c r="BH413" s="97"/>
      <c r="BI413" s="97"/>
      <c r="BJ413" s="97"/>
      <c r="BK413" s="97"/>
      <c r="BL413" s="97"/>
      <c r="BM413" s="97"/>
      <c r="BN413" s="97"/>
      <c r="BO413" s="97"/>
      <c r="BP413" s="97"/>
      <c r="BQ413" s="97"/>
      <c r="BR413" s="97"/>
      <c r="BS413" s="97"/>
      <c r="BT413" s="97"/>
      <c r="BU413" s="97"/>
      <c r="BV413" s="97"/>
      <c r="BW413" s="97"/>
      <c r="BX413" s="97"/>
      <c r="BY413" s="97"/>
      <c r="BZ413" s="97"/>
      <c r="CA413" s="97"/>
      <c r="CB413" s="97"/>
      <c r="CC413" s="97"/>
      <c r="CD413" s="97"/>
      <c r="CE413" s="97"/>
      <c r="CF413" s="97"/>
      <c r="CG413" s="97"/>
      <c r="CH413" s="97"/>
    </row>
    <row r="414" spans="1:86">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Z414" s="100"/>
      <c r="AA414" s="100"/>
      <c r="AB414" s="100"/>
      <c r="AC414" s="100"/>
      <c r="AD414" s="100"/>
      <c r="AE414" s="100"/>
      <c r="AF414" s="100"/>
      <c r="AG414" s="100"/>
      <c r="AH414" s="100"/>
      <c r="AI414" s="100"/>
      <c r="AJ414" s="100"/>
      <c r="AK414" s="100"/>
      <c r="AL414" s="100"/>
      <c r="AM414" s="97"/>
      <c r="AN414" s="97"/>
      <c r="AO414" s="97"/>
      <c r="AP414" s="97"/>
      <c r="AQ414" s="97"/>
      <c r="AR414" s="97"/>
      <c r="AS414" s="97"/>
      <c r="AT414" s="97"/>
      <c r="AU414" s="97"/>
      <c r="AV414" s="97"/>
      <c r="AW414" s="97"/>
      <c r="AX414" s="97"/>
      <c r="AY414" s="97"/>
      <c r="AZ414" s="97"/>
      <c r="BA414" s="97"/>
      <c r="BB414" s="97"/>
      <c r="BC414" s="97"/>
      <c r="BD414" s="97"/>
      <c r="BE414" s="97"/>
      <c r="BF414" s="97"/>
      <c r="BG414" s="97"/>
      <c r="BH414" s="97"/>
      <c r="BI414" s="97"/>
      <c r="BJ414" s="97"/>
      <c r="BK414" s="97"/>
      <c r="BL414" s="97"/>
      <c r="BM414" s="97"/>
      <c r="BN414" s="97"/>
      <c r="BO414" s="97"/>
      <c r="BP414" s="97"/>
      <c r="BQ414" s="97"/>
      <c r="BR414" s="97"/>
      <c r="BS414" s="97"/>
      <c r="BT414" s="97"/>
      <c r="BU414" s="97"/>
      <c r="BV414" s="97"/>
      <c r="BW414" s="97"/>
      <c r="BX414" s="97"/>
      <c r="BY414" s="97"/>
      <c r="BZ414" s="97"/>
      <c r="CA414" s="97"/>
      <c r="CB414" s="97"/>
      <c r="CC414" s="97"/>
      <c r="CD414" s="97"/>
      <c r="CE414" s="97"/>
      <c r="CF414" s="97"/>
      <c r="CG414" s="97"/>
      <c r="CH414" s="97"/>
    </row>
    <row r="415" spans="1:86">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Z415" s="100"/>
      <c r="AA415" s="100"/>
      <c r="AB415" s="100"/>
      <c r="AC415" s="100"/>
      <c r="AD415" s="100"/>
      <c r="AE415" s="100"/>
      <c r="AF415" s="100"/>
      <c r="AG415" s="100"/>
      <c r="AH415" s="100"/>
      <c r="AI415" s="100"/>
      <c r="AJ415" s="100"/>
      <c r="AK415" s="100"/>
      <c r="AL415" s="100"/>
      <c r="AM415" s="97"/>
      <c r="AN415" s="97"/>
      <c r="AO415" s="97"/>
      <c r="AP415" s="97"/>
      <c r="AQ415" s="97"/>
      <c r="AR415" s="97"/>
      <c r="AS415" s="97"/>
      <c r="AT415" s="97"/>
      <c r="AU415" s="97"/>
      <c r="AV415" s="97"/>
      <c r="AW415" s="97"/>
      <c r="AX415" s="97"/>
      <c r="AY415" s="97"/>
      <c r="AZ415" s="97"/>
      <c r="BA415" s="97"/>
      <c r="BB415" s="97"/>
      <c r="BC415" s="97"/>
      <c r="BD415" s="97"/>
      <c r="BE415" s="97"/>
      <c r="BF415" s="97"/>
      <c r="BG415" s="97"/>
      <c r="BH415" s="97"/>
      <c r="BI415" s="97"/>
      <c r="BJ415" s="97"/>
      <c r="BK415" s="97"/>
      <c r="BL415" s="97"/>
      <c r="BM415" s="97"/>
      <c r="BN415" s="97"/>
      <c r="BO415" s="97"/>
      <c r="BP415" s="97"/>
      <c r="BQ415" s="97"/>
      <c r="BR415" s="97"/>
      <c r="BS415" s="97"/>
      <c r="BT415" s="97"/>
      <c r="BU415" s="97"/>
      <c r="BV415" s="97"/>
      <c r="BW415" s="97"/>
      <c r="BX415" s="97"/>
      <c r="BY415" s="97"/>
      <c r="BZ415" s="97"/>
      <c r="CA415" s="97"/>
      <c r="CB415" s="97"/>
      <c r="CC415" s="97"/>
      <c r="CD415" s="97"/>
      <c r="CE415" s="97"/>
      <c r="CF415" s="97"/>
      <c r="CG415" s="97"/>
      <c r="CH415" s="97"/>
    </row>
    <row r="416" spans="1:8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Z416" s="100"/>
      <c r="AA416" s="100"/>
      <c r="AB416" s="100"/>
      <c r="AC416" s="100"/>
      <c r="AD416" s="100"/>
      <c r="AE416" s="100"/>
      <c r="AF416" s="100"/>
      <c r="AG416" s="100"/>
      <c r="AH416" s="100"/>
      <c r="AI416" s="100"/>
      <c r="AJ416" s="100"/>
      <c r="AK416" s="100"/>
      <c r="AL416" s="100"/>
      <c r="AM416" s="97"/>
      <c r="AN416" s="97"/>
      <c r="AO416" s="97"/>
      <c r="AP416" s="97"/>
      <c r="AQ416" s="97"/>
      <c r="AR416" s="97"/>
      <c r="AS416" s="97"/>
      <c r="AT416" s="97"/>
      <c r="AU416" s="97"/>
      <c r="AV416" s="97"/>
      <c r="AW416" s="97"/>
      <c r="AX416" s="97"/>
      <c r="AY416" s="97"/>
      <c r="AZ416" s="97"/>
      <c r="BA416" s="97"/>
      <c r="BB416" s="97"/>
      <c r="BC416" s="97"/>
      <c r="BD416" s="97"/>
      <c r="BE416" s="97"/>
      <c r="BF416" s="97"/>
      <c r="BG416" s="97"/>
      <c r="BH416" s="97"/>
      <c r="BI416" s="97"/>
      <c r="BJ416" s="97"/>
      <c r="BK416" s="97"/>
      <c r="BL416" s="97"/>
      <c r="BM416" s="97"/>
      <c r="BN416" s="97"/>
      <c r="BO416" s="97"/>
      <c r="BP416" s="97"/>
      <c r="BQ416" s="97"/>
      <c r="BR416" s="97"/>
      <c r="BS416" s="97"/>
      <c r="BT416" s="97"/>
      <c r="BU416" s="97"/>
      <c r="BV416" s="97"/>
      <c r="BW416" s="97"/>
      <c r="BX416" s="97"/>
      <c r="BY416" s="97"/>
      <c r="BZ416" s="97"/>
      <c r="CA416" s="97"/>
      <c r="CB416" s="97"/>
      <c r="CC416" s="97"/>
      <c r="CD416" s="97"/>
      <c r="CE416" s="97"/>
      <c r="CF416" s="97"/>
      <c r="CG416" s="97"/>
      <c r="CH416" s="97"/>
    </row>
    <row r="417" spans="1:86">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Z417" s="100"/>
      <c r="AA417" s="100"/>
      <c r="AB417" s="100"/>
      <c r="AC417" s="100"/>
      <c r="AD417" s="100"/>
      <c r="AE417" s="100"/>
      <c r="AF417" s="100"/>
      <c r="AG417" s="100"/>
      <c r="AH417" s="100"/>
      <c r="AI417" s="100"/>
      <c r="AJ417" s="100"/>
      <c r="AK417" s="100"/>
      <c r="AL417" s="100"/>
      <c r="AM417" s="97"/>
      <c r="AN417" s="97"/>
      <c r="AO417" s="97"/>
      <c r="AP417" s="97"/>
      <c r="AQ417" s="97"/>
      <c r="AR417" s="97"/>
      <c r="AS417" s="97"/>
      <c r="AT417" s="97"/>
      <c r="AU417" s="97"/>
      <c r="AV417" s="97"/>
      <c r="AW417" s="97"/>
      <c r="AX417" s="97"/>
      <c r="AY417" s="97"/>
      <c r="AZ417" s="97"/>
      <c r="BA417" s="97"/>
      <c r="BB417" s="97"/>
      <c r="BC417" s="97"/>
      <c r="BD417" s="97"/>
      <c r="BE417" s="97"/>
      <c r="BF417" s="97"/>
      <c r="BG417" s="97"/>
      <c r="BH417" s="97"/>
      <c r="BI417" s="97"/>
      <c r="BJ417" s="97"/>
      <c r="BK417" s="97"/>
      <c r="BL417" s="97"/>
      <c r="BM417" s="97"/>
      <c r="BN417" s="97"/>
      <c r="BO417" s="97"/>
      <c r="BP417" s="97"/>
      <c r="BQ417" s="97"/>
      <c r="BR417" s="97"/>
      <c r="BS417" s="97"/>
      <c r="BT417" s="97"/>
      <c r="BU417" s="97"/>
      <c r="BV417" s="97"/>
      <c r="BW417" s="97"/>
      <c r="BX417" s="97"/>
      <c r="BY417" s="97"/>
      <c r="BZ417" s="97"/>
      <c r="CA417" s="97"/>
      <c r="CB417" s="97"/>
      <c r="CC417" s="97"/>
      <c r="CD417" s="97"/>
      <c r="CE417" s="97"/>
      <c r="CF417" s="97"/>
      <c r="CG417" s="97"/>
      <c r="CH417" s="97"/>
    </row>
    <row r="418" spans="1:86">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Z418" s="100"/>
      <c r="AA418" s="100"/>
      <c r="AB418" s="100"/>
      <c r="AC418" s="100"/>
      <c r="AD418" s="100"/>
      <c r="AE418" s="100"/>
      <c r="AF418" s="100"/>
      <c r="AG418" s="100"/>
      <c r="AH418" s="100"/>
      <c r="AI418" s="100"/>
      <c r="AJ418" s="100"/>
      <c r="AK418" s="100"/>
      <c r="AL418" s="100"/>
      <c r="AM418" s="97"/>
      <c r="AN418" s="97"/>
      <c r="AO418" s="97"/>
      <c r="AP418" s="97"/>
      <c r="AQ418" s="97"/>
      <c r="AR418" s="97"/>
      <c r="AS418" s="97"/>
      <c r="AT418" s="97"/>
      <c r="AU418" s="97"/>
      <c r="AV418" s="97"/>
      <c r="AW418" s="97"/>
      <c r="AX418" s="97"/>
      <c r="AY418" s="97"/>
      <c r="AZ418" s="97"/>
      <c r="BA418" s="97"/>
      <c r="BB418" s="97"/>
      <c r="BC418" s="97"/>
      <c r="BD418" s="97"/>
      <c r="BE418" s="97"/>
      <c r="BF418" s="97"/>
      <c r="BG418" s="97"/>
      <c r="BH418" s="97"/>
      <c r="BI418" s="97"/>
      <c r="BJ418" s="97"/>
      <c r="BK418" s="97"/>
      <c r="BL418" s="97"/>
      <c r="BM418" s="97"/>
      <c r="BN418" s="97"/>
      <c r="BO418" s="97"/>
      <c r="BP418" s="97"/>
      <c r="BQ418" s="97"/>
      <c r="BR418" s="97"/>
      <c r="BS418" s="97"/>
      <c r="BT418" s="97"/>
      <c r="BU418" s="97"/>
      <c r="BV418" s="97"/>
      <c r="BW418" s="97"/>
      <c r="BX418" s="97"/>
      <c r="BY418" s="97"/>
      <c r="BZ418" s="97"/>
      <c r="CA418" s="97"/>
      <c r="CB418" s="97"/>
      <c r="CC418" s="97"/>
      <c r="CD418" s="97"/>
      <c r="CE418" s="97"/>
      <c r="CF418" s="97"/>
      <c r="CG418" s="97"/>
      <c r="CH418" s="97"/>
    </row>
    <row r="419" spans="1:86">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Z419" s="100"/>
      <c r="AA419" s="100"/>
      <c r="AB419" s="100"/>
      <c r="AC419" s="100"/>
      <c r="AD419" s="100"/>
      <c r="AE419" s="100"/>
      <c r="AF419" s="100"/>
      <c r="AG419" s="100"/>
      <c r="AH419" s="100"/>
      <c r="AI419" s="100"/>
      <c r="AJ419" s="100"/>
      <c r="AK419" s="100"/>
      <c r="AL419" s="100"/>
      <c r="AM419" s="97"/>
      <c r="AN419" s="97"/>
      <c r="AO419" s="97"/>
      <c r="AP419" s="97"/>
      <c r="AQ419" s="97"/>
      <c r="AR419" s="97"/>
      <c r="AS419" s="97"/>
      <c r="AT419" s="97"/>
      <c r="AU419" s="97"/>
      <c r="AV419" s="97"/>
      <c r="AW419" s="97"/>
      <c r="AX419" s="97"/>
      <c r="AY419" s="97"/>
      <c r="AZ419" s="97"/>
      <c r="BA419" s="97"/>
      <c r="BB419" s="97"/>
      <c r="BC419" s="97"/>
      <c r="BD419" s="97"/>
      <c r="BE419" s="97"/>
      <c r="BF419" s="97"/>
      <c r="BG419" s="97"/>
      <c r="BH419" s="97"/>
      <c r="BI419" s="97"/>
      <c r="BJ419" s="97"/>
      <c r="BK419" s="97"/>
      <c r="BL419" s="97"/>
      <c r="BM419" s="97"/>
      <c r="BN419" s="97"/>
      <c r="BO419" s="97"/>
      <c r="BP419" s="97"/>
      <c r="BQ419" s="97"/>
      <c r="BR419" s="97"/>
      <c r="BS419" s="97"/>
      <c r="BT419" s="97"/>
      <c r="BU419" s="97"/>
      <c r="BV419" s="97"/>
      <c r="BW419" s="97"/>
      <c r="BX419" s="97"/>
      <c r="BY419" s="97"/>
      <c r="BZ419" s="97"/>
      <c r="CA419" s="97"/>
      <c r="CB419" s="97"/>
      <c r="CC419" s="97"/>
      <c r="CD419" s="97"/>
      <c r="CE419" s="97"/>
      <c r="CF419" s="97"/>
      <c r="CG419" s="97"/>
      <c r="CH419" s="97"/>
    </row>
    <row r="420" spans="1:86">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Z420" s="100"/>
      <c r="AA420" s="100"/>
      <c r="AB420" s="100"/>
      <c r="AC420" s="100"/>
      <c r="AD420" s="100"/>
      <c r="AE420" s="100"/>
      <c r="AF420" s="100"/>
      <c r="AG420" s="100"/>
      <c r="AH420" s="100"/>
      <c r="AI420" s="100"/>
      <c r="AJ420" s="100"/>
      <c r="AK420" s="100"/>
      <c r="AL420" s="100"/>
      <c r="AM420" s="97"/>
      <c r="AN420" s="97"/>
      <c r="AO420" s="97"/>
      <c r="AP420" s="97"/>
      <c r="AQ420" s="97"/>
      <c r="AR420" s="97"/>
      <c r="AS420" s="97"/>
      <c r="AT420" s="97"/>
      <c r="AU420" s="97"/>
      <c r="AV420" s="97"/>
      <c r="AW420" s="97"/>
      <c r="AX420" s="97"/>
      <c r="AY420" s="97"/>
      <c r="AZ420" s="97"/>
      <c r="BA420" s="97"/>
      <c r="BB420" s="97"/>
      <c r="BC420" s="97"/>
      <c r="BD420" s="97"/>
      <c r="BE420" s="97"/>
      <c r="BF420" s="97"/>
      <c r="BG420" s="97"/>
      <c r="BH420" s="97"/>
      <c r="BI420" s="97"/>
      <c r="BJ420" s="97"/>
      <c r="BK420" s="97"/>
      <c r="BL420" s="97"/>
      <c r="BM420" s="97"/>
      <c r="BN420" s="97"/>
      <c r="BO420" s="97"/>
      <c r="BP420" s="97"/>
      <c r="BQ420" s="97"/>
      <c r="BR420" s="97"/>
      <c r="BS420" s="97"/>
      <c r="BT420" s="97"/>
      <c r="BU420" s="97"/>
      <c r="BV420" s="97"/>
      <c r="BW420" s="97"/>
      <c r="BX420" s="97"/>
      <c r="BY420" s="97"/>
      <c r="BZ420" s="97"/>
      <c r="CA420" s="97"/>
      <c r="CB420" s="97"/>
      <c r="CC420" s="97"/>
      <c r="CD420" s="97"/>
      <c r="CE420" s="97"/>
      <c r="CF420" s="97"/>
      <c r="CG420" s="97"/>
      <c r="CH420" s="97"/>
    </row>
    <row r="421" spans="1:86">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Z421" s="100"/>
      <c r="AA421" s="100"/>
      <c r="AB421" s="100"/>
      <c r="AC421" s="100"/>
      <c r="AD421" s="100"/>
      <c r="AE421" s="100"/>
      <c r="AF421" s="100"/>
      <c r="AG421" s="100"/>
      <c r="AH421" s="100"/>
      <c r="AI421" s="100"/>
      <c r="AJ421" s="100"/>
      <c r="AK421" s="100"/>
      <c r="AL421" s="100"/>
      <c r="AM421" s="97"/>
      <c r="AN421" s="97"/>
      <c r="AO421" s="97"/>
      <c r="AP421" s="97"/>
      <c r="AQ421" s="97"/>
      <c r="AR421" s="97"/>
      <c r="AS421" s="97"/>
      <c r="AT421" s="97"/>
      <c r="AU421" s="97"/>
      <c r="AV421" s="97"/>
      <c r="AW421" s="97"/>
      <c r="AX421" s="97"/>
      <c r="AY421" s="97"/>
      <c r="AZ421" s="97"/>
      <c r="BA421" s="97"/>
      <c r="BB421" s="97"/>
      <c r="BC421" s="97"/>
      <c r="BD421" s="97"/>
      <c r="BE421" s="97"/>
      <c r="BF421" s="97"/>
      <c r="BG421" s="97"/>
      <c r="BH421" s="97"/>
      <c r="BI421" s="97"/>
      <c r="BJ421" s="97"/>
      <c r="BK421" s="97"/>
      <c r="BL421" s="97"/>
      <c r="BM421" s="97"/>
      <c r="BN421" s="97"/>
      <c r="BO421" s="97"/>
      <c r="BP421" s="97"/>
      <c r="BQ421" s="97"/>
      <c r="BR421" s="97"/>
      <c r="BS421" s="97"/>
      <c r="BT421" s="97"/>
      <c r="BU421" s="97"/>
      <c r="BV421" s="97"/>
      <c r="BW421" s="97"/>
      <c r="BX421" s="97"/>
      <c r="BY421" s="97"/>
      <c r="BZ421" s="97"/>
      <c r="CA421" s="97"/>
      <c r="CB421" s="97"/>
      <c r="CC421" s="97"/>
      <c r="CD421" s="97"/>
      <c r="CE421" s="97"/>
      <c r="CF421" s="97"/>
      <c r="CG421" s="97"/>
      <c r="CH421" s="97"/>
    </row>
    <row r="422" spans="1:86">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Z422" s="100"/>
      <c r="AA422" s="100"/>
      <c r="AB422" s="100"/>
      <c r="AC422" s="100"/>
      <c r="AD422" s="100"/>
      <c r="AE422" s="100"/>
      <c r="AF422" s="100"/>
      <c r="AG422" s="100"/>
      <c r="AH422" s="100"/>
      <c r="AI422" s="100"/>
      <c r="AJ422" s="100"/>
      <c r="AK422" s="100"/>
      <c r="AL422" s="100"/>
      <c r="AM422" s="97"/>
      <c r="AN422" s="97"/>
      <c r="AO422" s="97"/>
      <c r="AP422" s="97"/>
      <c r="AQ422" s="97"/>
      <c r="AR422" s="97"/>
      <c r="AS422" s="97"/>
      <c r="AT422" s="97"/>
      <c r="AU422" s="97"/>
      <c r="AV422" s="97"/>
      <c r="AW422" s="97"/>
      <c r="AX422" s="97"/>
      <c r="AY422" s="97"/>
      <c r="AZ422" s="97"/>
      <c r="BA422" s="97"/>
      <c r="BB422" s="97"/>
      <c r="BC422" s="97"/>
      <c r="BD422" s="97"/>
      <c r="BE422" s="97"/>
      <c r="BF422" s="97"/>
      <c r="BG422" s="97"/>
      <c r="BH422" s="97"/>
      <c r="BI422" s="97"/>
      <c r="BJ422" s="97"/>
      <c r="BK422" s="97"/>
      <c r="BL422" s="97"/>
      <c r="BM422" s="97"/>
      <c r="BN422" s="97"/>
      <c r="BO422" s="97"/>
      <c r="BP422" s="97"/>
      <c r="BQ422" s="97"/>
      <c r="BR422" s="97"/>
      <c r="BS422" s="97"/>
      <c r="BT422" s="97"/>
      <c r="BU422" s="97"/>
      <c r="BV422" s="97"/>
      <c r="BW422" s="97"/>
      <c r="BX422" s="97"/>
      <c r="BY422" s="97"/>
      <c r="BZ422" s="97"/>
      <c r="CA422" s="97"/>
      <c r="CB422" s="97"/>
      <c r="CC422" s="97"/>
      <c r="CD422" s="97"/>
      <c r="CE422" s="97"/>
      <c r="CF422" s="97"/>
      <c r="CG422" s="97"/>
      <c r="CH422" s="97"/>
    </row>
    <row r="423" spans="1:86">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Z423" s="100"/>
      <c r="AA423" s="100"/>
      <c r="AB423" s="100"/>
      <c r="AC423" s="100"/>
      <c r="AD423" s="100"/>
      <c r="AE423" s="100"/>
      <c r="AF423" s="100"/>
      <c r="AG423" s="100"/>
      <c r="AH423" s="100"/>
      <c r="AI423" s="100"/>
      <c r="AJ423" s="100"/>
      <c r="AK423" s="100"/>
      <c r="AL423" s="100"/>
      <c r="AM423" s="97"/>
      <c r="AN423" s="97"/>
      <c r="AO423" s="97"/>
      <c r="AP423" s="97"/>
      <c r="AQ423" s="97"/>
      <c r="AR423" s="97"/>
      <c r="AS423" s="97"/>
      <c r="AT423" s="97"/>
      <c r="AU423" s="97"/>
      <c r="AV423" s="97"/>
      <c r="AW423" s="97"/>
      <c r="AX423" s="97"/>
      <c r="AY423" s="97"/>
      <c r="AZ423" s="97"/>
      <c r="BA423" s="97"/>
      <c r="BB423" s="97"/>
      <c r="BC423" s="97"/>
      <c r="BD423" s="97"/>
      <c r="BE423" s="97"/>
      <c r="BF423" s="97"/>
      <c r="BG423" s="97"/>
      <c r="BH423" s="97"/>
      <c r="BI423" s="97"/>
      <c r="BJ423" s="97"/>
      <c r="BK423" s="97"/>
      <c r="BL423" s="97"/>
      <c r="BM423" s="97"/>
      <c r="BN423" s="97"/>
      <c r="BO423" s="97"/>
      <c r="BP423" s="97"/>
      <c r="BQ423" s="97"/>
      <c r="BR423" s="97"/>
      <c r="BS423" s="97"/>
      <c r="BT423" s="97"/>
      <c r="BU423" s="97"/>
      <c r="BV423" s="97"/>
      <c r="BW423" s="97"/>
      <c r="BX423" s="97"/>
      <c r="BY423" s="97"/>
      <c r="BZ423" s="97"/>
      <c r="CA423" s="97"/>
      <c r="CB423" s="97"/>
      <c r="CC423" s="97"/>
      <c r="CD423" s="97"/>
      <c r="CE423" s="97"/>
      <c r="CF423" s="97"/>
      <c r="CG423" s="97"/>
      <c r="CH423" s="97"/>
    </row>
    <row r="424" spans="1:86">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Z424" s="100"/>
      <c r="AA424" s="100"/>
      <c r="AB424" s="100"/>
      <c r="AC424" s="100"/>
      <c r="AD424" s="100"/>
      <c r="AE424" s="100"/>
      <c r="AF424" s="100"/>
      <c r="AG424" s="100"/>
      <c r="AH424" s="100"/>
      <c r="AI424" s="100"/>
      <c r="AJ424" s="100"/>
      <c r="AK424" s="100"/>
      <c r="AL424" s="100"/>
      <c r="AM424" s="97"/>
      <c r="AN424" s="97"/>
      <c r="AO424" s="97"/>
      <c r="AP424" s="97"/>
      <c r="AQ424" s="97"/>
      <c r="AR424" s="97"/>
      <c r="AS424" s="97"/>
      <c r="AT424" s="97"/>
      <c r="AU424" s="97"/>
      <c r="AV424" s="97"/>
      <c r="AW424" s="97"/>
      <c r="AX424" s="97"/>
      <c r="AY424" s="97"/>
      <c r="AZ424" s="97"/>
      <c r="BA424" s="97"/>
      <c r="BB424" s="97"/>
      <c r="BC424" s="97"/>
      <c r="BD424" s="97"/>
      <c r="BE424" s="97"/>
      <c r="BF424" s="97"/>
      <c r="BG424" s="97"/>
      <c r="BH424" s="97"/>
      <c r="BI424" s="97"/>
      <c r="BJ424" s="97"/>
      <c r="BK424" s="97"/>
      <c r="BL424" s="97"/>
      <c r="BM424" s="97"/>
      <c r="BN424" s="97"/>
      <c r="BO424" s="97"/>
      <c r="BP424" s="97"/>
      <c r="BQ424" s="97"/>
      <c r="BR424" s="97"/>
      <c r="BS424" s="97"/>
      <c r="BT424" s="97"/>
      <c r="BU424" s="97"/>
      <c r="BV424" s="97"/>
      <c r="BW424" s="97"/>
      <c r="BX424" s="97"/>
      <c r="BY424" s="97"/>
      <c r="BZ424" s="97"/>
      <c r="CA424" s="97"/>
      <c r="CB424" s="97"/>
      <c r="CC424" s="97"/>
      <c r="CD424" s="97"/>
      <c r="CE424" s="97"/>
      <c r="CF424" s="97"/>
      <c r="CG424" s="97"/>
      <c r="CH424" s="97"/>
    </row>
    <row r="425" spans="1:86">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Z425" s="100"/>
      <c r="AA425" s="100"/>
      <c r="AB425" s="100"/>
      <c r="AC425" s="100"/>
      <c r="AD425" s="100"/>
      <c r="AE425" s="100"/>
      <c r="AF425" s="100"/>
      <c r="AG425" s="100"/>
      <c r="AH425" s="100"/>
      <c r="AI425" s="100"/>
      <c r="AJ425" s="100"/>
      <c r="AK425" s="100"/>
      <c r="AL425" s="100"/>
      <c r="AM425" s="97"/>
      <c r="AN425" s="97"/>
      <c r="AO425" s="97"/>
      <c r="AP425" s="97"/>
      <c r="AQ425" s="97"/>
      <c r="AR425" s="97"/>
      <c r="AS425" s="97"/>
      <c r="AT425" s="97"/>
      <c r="AU425" s="97"/>
      <c r="AV425" s="97"/>
      <c r="AW425" s="97"/>
      <c r="AX425" s="97"/>
      <c r="AY425" s="97"/>
      <c r="AZ425" s="97"/>
      <c r="BA425" s="97"/>
      <c r="BB425" s="97"/>
      <c r="BC425" s="97"/>
      <c r="BD425" s="97"/>
      <c r="BE425" s="97"/>
      <c r="BF425" s="97"/>
      <c r="BG425" s="97"/>
      <c r="BH425" s="97"/>
      <c r="BI425" s="97"/>
      <c r="BJ425" s="97"/>
      <c r="BK425" s="97"/>
      <c r="BL425" s="97"/>
      <c r="BM425" s="97"/>
      <c r="BN425" s="97"/>
      <c r="BO425" s="97"/>
      <c r="BP425" s="97"/>
      <c r="BQ425" s="97"/>
      <c r="BR425" s="97"/>
      <c r="BS425" s="97"/>
      <c r="BT425" s="97"/>
      <c r="BU425" s="97"/>
      <c r="BV425" s="97"/>
      <c r="BW425" s="97"/>
      <c r="BX425" s="97"/>
      <c r="BY425" s="97"/>
      <c r="BZ425" s="97"/>
      <c r="CA425" s="97"/>
      <c r="CB425" s="97"/>
      <c r="CC425" s="97"/>
      <c r="CD425" s="97"/>
      <c r="CE425" s="97"/>
      <c r="CF425" s="97"/>
      <c r="CG425" s="97"/>
      <c r="CH425" s="97"/>
    </row>
    <row r="426" spans="1:8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Z426" s="100"/>
      <c r="AA426" s="100"/>
      <c r="AB426" s="100"/>
      <c r="AC426" s="100"/>
      <c r="AD426" s="100"/>
      <c r="AE426" s="100"/>
      <c r="AF426" s="100"/>
      <c r="AG426" s="100"/>
      <c r="AH426" s="100"/>
      <c r="AI426" s="100"/>
      <c r="AJ426" s="100"/>
      <c r="AK426" s="100"/>
      <c r="AL426" s="100"/>
      <c r="AM426" s="97"/>
      <c r="AN426" s="97"/>
      <c r="AO426" s="97"/>
      <c r="AP426" s="97"/>
      <c r="AQ426" s="97"/>
      <c r="AR426" s="97"/>
      <c r="AS426" s="97"/>
      <c r="AT426" s="97"/>
      <c r="AU426" s="97"/>
      <c r="AV426" s="97"/>
      <c r="AW426" s="97"/>
      <c r="AX426" s="97"/>
      <c r="AY426" s="97"/>
      <c r="AZ426" s="97"/>
      <c r="BA426" s="97"/>
      <c r="BB426" s="97"/>
      <c r="BC426" s="97"/>
      <c r="BD426" s="97"/>
      <c r="BE426" s="97"/>
      <c r="BF426" s="97"/>
      <c r="BG426" s="97"/>
      <c r="BH426" s="97"/>
      <c r="BI426" s="97"/>
      <c r="BJ426" s="97"/>
      <c r="BK426" s="97"/>
      <c r="BL426" s="97"/>
      <c r="BM426" s="97"/>
      <c r="BN426" s="97"/>
      <c r="BO426" s="97"/>
      <c r="BP426" s="97"/>
      <c r="BQ426" s="97"/>
      <c r="BR426" s="97"/>
      <c r="BS426" s="97"/>
      <c r="BT426" s="97"/>
      <c r="BU426" s="97"/>
      <c r="BV426" s="97"/>
      <c r="BW426" s="97"/>
      <c r="BX426" s="97"/>
      <c r="BY426" s="97"/>
      <c r="BZ426" s="97"/>
      <c r="CA426" s="97"/>
      <c r="CB426" s="97"/>
      <c r="CC426" s="97"/>
      <c r="CD426" s="97"/>
      <c r="CE426" s="97"/>
      <c r="CF426" s="97"/>
      <c r="CG426" s="97"/>
      <c r="CH426" s="97"/>
    </row>
    <row r="427" spans="1:86">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Z427" s="100"/>
      <c r="AA427" s="100"/>
      <c r="AB427" s="100"/>
      <c r="AC427" s="100"/>
      <c r="AD427" s="100"/>
      <c r="AE427" s="100"/>
      <c r="AF427" s="100"/>
      <c r="AG427" s="100"/>
      <c r="AH427" s="100"/>
      <c r="AI427" s="100"/>
      <c r="AJ427" s="100"/>
      <c r="AK427" s="100"/>
      <c r="AL427" s="100"/>
      <c r="AM427" s="97"/>
      <c r="AN427" s="97"/>
      <c r="AO427" s="97"/>
      <c r="AP427" s="97"/>
      <c r="AQ427" s="97"/>
      <c r="AR427" s="97"/>
      <c r="AS427" s="97"/>
      <c r="AT427" s="97"/>
      <c r="AU427" s="97"/>
      <c r="AV427" s="97"/>
      <c r="AW427" s="97"/>
      <c r="AX427" s="97"/>
      <c r="AY427" s="97"/>
      <c r="AZ427" s="97"/>
      <c r="BA427" s="97"/>
      <c r="BB427" s="97"/>
      <c r="BC427" s="97"/>
      <c r="BD427" s="97"/>
      <c r="BE427" s="97"/>
      <c r="BF427" s="97"/>
      <c r="BG427" s="97"/>
      <c r="BH427" s="97"/>
      <c r="BI427" s="97"/>
      <c r="BJ427" s="97"/>
      <c r="BK427" s="97"/>
      <c r="BL427" s="97"/>
      <c r="BM427" s="97"/>
      <c r="BN427" s="97"/>
      <c r="BO427" s="97"/>
      <c r="BP427" s="97"/>
      <c r="BQ427" s="97"/>
      <c r="BR427" s="97"/>
      <c r="BS427" s="97"/>
      <c r="BT427" s="97"/>
      <c r="BU427" s="97"/>
      <c r="BV427" s="97"/>
      <c r="BW427" s="97"/>
      <c r="BX427" s="97"/>
      <c r="BY427" s="97"/>
      <c r="BZ427" s="97"/>
      <c r="CA427" s="97"/>
      <c r="CB427" s="97"/>
      <c r="CC427" s="97"/>
      <c r="CD427" s="97"/>
      <c r="CE427" s="97"/>
      <c r="CF427" s="97"/>
      <c r="CG427" s="97"/>
      <c r="CH427" s="97"/>
    </row>
    <row r="428" spans="1:86">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Z428" s="100"/>
      <c r="AA428" s="100"/>
      <c r="AB428" s="100"/>
      <c r="AC428" s="100"/>
      <c r="AD428" s="100"/>
      <c r="AE428" s="100"/>
      <c r="AF428" s="100"/>
      <c r="AG428" s="100"/>
      <c r="AH428" s="100"/>
      <c r="AI428" s="100"/>
      <c r="AJ428" s="100"/>
      <c r="AK428" s="100"/>
      <c r="AL428" s="100"/>
      <c r="AM428" s="97"/>
      <c r="AN428" s="97"/>
      <c r="AO428" s="97"/>
      <c r="AP428" s="97"/>
      <c r="AQ428" s="97"/>
      <c r="AR428" s="97"/>
      <c r="AS428" s="97"/>
      <c r="AT428" s="97"/>
      <c r="AU428" s="97"/>
      <c r="AV428" s="97"/>
      <c r="AW428" s="97"/>
      <c r="AX428" s="97"/>
      <c r="AY428" s="97"/>
      <c r="AZ428" s="97"/>
      <c r="BA428" s="97"/>
      <c r="BB428" s="97"/>
      <c r="BC428" s="97"/>
      <c r="BD428" s="97"/>
      <c r="BE428" s="97"/>
      <c r="BF428" s="97"/>
      <c r="BG428" s="97"/>
      <c r="BH428" s="97"/>
      <c r="BI428" s="97"/>
      <c r="BJ428" s="97"/>
      <c r="BK428" s="97"/>
      <c r="BL428" s="97"/>
      <c r="BM428" s="97"/>
      <c r="BN428" s="97"/>
      <c r="BO428" s="97"/>
      <c r="BP428" s="97"/>
      <c r="BQ428" s="97"/>
      <c r="BR428" s="97"/>
      <c r="BS428" s="97"/>
      <c r="BT428" s="97"/>
      <c r="BU428" s="97"/>
      <c r="BV428" s="97"/>
      <c r="BW428" s="97"/>
      <c r="BX428" s="97"/>
      <c r="BY428" s="97"/>
      <c r="BZ428" s="97"/>
      <c r="CA428" s="97"/>
      <c r="CB428" s="97"/>
      <c r="CC428" s="97"/>
      <c r="CD428" s="97"/>
      <c r="CE428" s="97"/>
      <c r="CF428" s="97"/>
      <c r="CG428" s="97"/>
      <c r="CH428" s="97"/>
    </row>
    <row r="429" spans="1:86">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Z429" s="100"/>
      <c r="AA429" s="100"/>
      <c r="AB429" s="100"/>
      <c r="AC429" s="100"/>
      <c r="AD429" s="100"/>
      <c r="AE429" s="100"/>
      <c r="AF429" s="100"/>
      <c r="AG429" s="100"/>
      <c r="AH429" s="100"/>
      <c r="AI429" s="100"/>
      <c r="AJ429" s="100"/>
      <c r="AK429" s="100"/>
      <c r="AL429" s="100"/>
      <c r="AM429" s="97"/>
      <c r="AN429" s="97"/>
      <c r="AO429" s="97"/>
      <c r="AP429" s="97"/>
      <c r="AQ429" s="97"/>
      <c r="AR429" s="97"/>
      <c r="AS429" s="97"/>
      <c r="AT429" s="97"/>
      <c r="AU429" s="97"/>
      <c r="AV429" s="97"/>
      <c r="AW429" s="97"/>
      <c r="AX429" s="97"/>
      <c r="AY429" s="97"/>
      <c r="AZ429" s="97"/>
      <c r="BA429" s="97"/>
      <c r="BB429" s="97"/>
      <c r="BC429" s="97"/>
      <c r="BD429" s="97"/>
      <c r="BE429" s="97"/>
      <c r="BF429" s="97"/>
      <c r="BG429" s="97"/>
      <c r="BH429" s="97"/>
      <c r="BI429" s="97"/>
      <c r="BJ429" s="97"/>
      <c r="BK429" s="97"/>
      <c r="BL429" s="97"/>
      <c r="BM429" s="97"/>
      <c r="BN429" s="97"/>
      <c r="BO429" s="97"/>
      <c r="BP429" s="97"/>
      <c r="BQ429" s="97"/>
      <c r="BR429" s="97"/>
      <c r="BS429" s="97"/>
      <c r="BT429" s="97"/>
      <c r="BU429" s="97"/>
      <c r="BV429" s="97"/>
      <c r="BW429" s="97"/>
      <c r="BX429" s="97"/>
      <c r="BY429" s="97"/>
      <c r="BZ429" s="97"/>
      <c r="CA429" s="97"/>
      <c r="CB429" s="97"/>
      <c r="CC429" s="97"/>
      <c r="CD429" s="97"/>
      <c r="CE429" s="97"/>
      <c r="CF429" s="97"/>
      <c r="CG429" s="97"/>
      <c r="CH429" s="97"/>
    </row>
    <row r="430" spans="1:86">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Z430" s="100"/>
      <c r="AA430" s="100"/>
      <c r="AB430" s="100"/>
      <c r="AC430" s="100"/>
      <c r="AD430" s="100"/>
      <c r="AE430" s="100"/>
      <c r="AF430" s="100"/>
      <c r="AG430" s="100"/>
      <c r="AH430" s="100"/>
      <c r="AI430" s="100"/>
      <c r="AJ430" s="100"/>
      <c r="AK430" s="100"/>
      <c r="AL430" s="100"/>
      <c r="AM430" s="97"/>
      <c r="AN430" s="97"/>
      <c r="AO430" s="97"/>
      <c r="AP430" s="97"/>
      <c r="AQ430" s="97"/>
      <c r="AR430" s="97"/>
      <c r="AS430" s="97"/>
      <c r="AT430" s="97"/>
      <c r="AU430" s="97"/>
      <c r="AV430" s="97"/>
      <c r="AW430" s="97"/>
      <c r="AX430" s="97"/>
      <c r="AY430" s="97"/>
      <c r="AZ430" s="97"/>
      <c r="BA430" s="97"/>
      <c r="BB430" s="97"/>
      <c r="BC430" s="97"/>
      <c r="BD430" s="97"/>
      <c r="BE430" s="97"/>
      <c r="BF430" s="97"/>
      <c r="BG430" s="97"/>
      <c r="BH430" s="97"/>
      <c r="BI430" s="97"/>
      <c r="BJ430" s="97"/>
      <c r="BK430" s="97"/>
      <c r="BL430" s="97"/>
      <c r="BM430" s="97"/>
      <c r="BN430" s="97"/>
      <c r="BO430" s="97"/>
      <c r="BP430" s="97"/>
      <c r="BQ430" s="97"/>
      <c r="BR430" s="97"/>
      <c r="BS430" s="97"/>
      <c r="BT430" s="97"/>
      <c r="BU430" s="97"/>
      <c r="BV430" s="97"/>
      <c r="BW430" s="97"/>
      <c r="BX430" s="97"/>
      <c r="BY430" s="97"/>
      <c r="BZ430" s="97"/>
      <c r="CA430" s="97"/>
      <c r="CB430" s="97"/>
      <c r="CC430" s="97"/>
      <c r="CD430" s="97"/>
      <c r="CE430" s="97"/>
      <c r="CF430" s="97"/>
      <c r="CG430" s="97"/>
      <c r="CH430" s="97"/>
    </row>
    <row r="431" spans="1:86">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Z431" s="100"/>
      <c r="AA431" s="100"/>
      <c r="AB431" s="100"/>
      <c r="AC431" s="100"/>
      <c r="AD431" s="100"/>
      <c r="AE431" s="100"/>
      <c r="AF431" s="100"/>
      <c r="AG431" s="100"/>
      <c r="AH431" s="100"/>
      <c r="AI431" s="100"/>
      <c r="AJ431" s="100"/>
      <c r="AK431" s="100"/>
      <c r="AL431" s="100"/>
      <c r="AM431" s="97"/>
      <c r="AN431" s="97"/>
      <c r="AO431" s="97"/>
      <c r="AP431" s="97"/>
      <c r="AQ431" s="97"/>
      <c r="AR431" s="97"/>
      <c r="AS431" s="97"/>
      <c r="AT431" s="97"/>
      <c r="AU431" s="97"/>
      <c r="AV431" s="97"/>
      <c r="AW431" s="97"/>
      <c r="AX431" s="97"/>
      <c r="AY431" s="97"/>
      <c r="AZ431" s="97"/>
      <c r="BA431" s="97"/>
      <c r="BB431" s="97"/>
      <c r="BC431" s="97"/>
      <c r="BD431" s="97"/>
      <c r="BE431" s="97"/>
      <c r="BF431" s="97"/>
      <c r="BG431" s="97"/>
      <c r="BH431" s="97"/>
      <c r="BI431" s="97"/>
      <c r="BJ431" s="97"/>
      <c r="BK431" s="97"/>
      <c r="BL431" s="97"/>
      <c r="BM431" s="97"/>
      <c r="BN431" s="97"/>
      <c r="BO431" s="97"/>
      <c r="BP431" s="97"/>
      <c r="BQ431" s="97"/>
      <c r="BR431" s="97"/>
      <c r="BS431" s="97"/>
      <c r="BT431" s="97"/>
      <c r="BU431" s="97"/>
      <c r="BV431" s="97"/>
      <c r="BW431" s="97"/>
      <c r="BX431" s="97"/>
      <c r="BY431" s="97"/>
      <c r="BZ431" s="97"/>
      <c r="CA431" s="97"/>
      <c r="CB431" s="97"/>
      <c r="CC431" s="97"/>
      <c r="CD431" s="97"/>
      <c r="CE431" s="97"/>
      <c r="CF431" s="97"/>
      <c r="CG431" s="97"/>
      <c r="CH431" s="97"/>
    </row>
    <row r="432" spans="1:86">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Z432" s="100"/>
      <c r="AA432" s="100"/>
      <c r="AB432" s="100"/>
      <c r="AC432" s="100"/>
      <c r="AD432" s="100"/>
      <c r="AE432" s="100"/>
      <c r="AF432" s="100"/>
      <c r="AG432" s="100"/>
      <c r="AH432" s="100"/>
      <c r="AI432" s="100"/>
      <c r="AJ432" s="100"/>
      <c r="AK432" s="100"/>
      <c r="AL432" s="100"/>
      <c r="AM432" s="97"/>
      <c r="AN432" s="97"/>
      <c r="AO432" s="97"/>
      <c r="AP432" s="97"/>
      <c r="AQ432" s="97"/>
      <c r="AR432" s="97"/>
      <c r="AS432" s="97"/>
      <c r="AT432" s="97"/>
      <c r="AU432" s="97"/>
      <c r="AV432" s="97"/>
      <c r="AW432" s="97"/>
      <c r="AX432" s="97"/>
      <c r="AY432" s="97"/>
      <c r="AZ432" s="97"/>
      <c r="BA432" s="97"/>
      <c r="BB432" s="97"/>
      <c r="BC432" s="97"/>
      <c r="BD432" s="97"/>
      <c r="BE432" s="97"/>
      <c r="BF432" s="97"/>
      <c r="BG432" s="97"/>
      <c r="BH432" s="97"/>
      <c r="BI432" s="97"/>
      <c r="BJ432" s="97"/>
      <c r="BK432" s="97"/>
      <c r="BL432" s="97"/>
      <c r="BM432" s="97"/>
      <c r="BN432" s="97"/>
      <c r="BO432" s="97"/>
      <c r="BP432" s="97"/>
      <c r="BQ432" s="97"/>
      <c r="BR432" s="97"/>
      <c r="BS432" s="97"/>
      <c r="BT432" s="97"/>
      <c r="BU432" s="97"/>
      <c r="BV432" s="97"/>
      <c r="BW432" s="97"/>
      <c r="BX432" s="97"/>
      <c r="BY432" s="97"/>
      <c r="BZ432" s="97"/>
      <c r="CA432" s="97"/>
      <c r="CB432" s="97"/>
      <c r="CC432" s="97"/>
      <c r="CD432" s="97"/>
      <c r="CE432" s="97"/>
      <c r="CF432" s="97"/>
      <c r="CG432" s="97"/>
      <c r="CH432" s="97"/>
    </row>
    <row r="433" spans="1:86">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Z433" s="100"/>
      <c r="AA433" s="100"/>
      <c r="AB433" s="100"/>
      <c r="AC433" s="100"/>
      <c r="AD433" s="100"/>
      <c r="AE433" s="100"/>
      <c r="AF433" s="100"/>
      <c r="AG433" s="100"/>
      <c r="AH433" s="100"/>
      <c r="AI433" s="100"/>
      <c r="AJ433" s="100"/>
      <c r="AK433" s="100"/>
      <c r="AL433" s="100"/>
      <c r="AM433" s="97"/>
      <c r="AN433" s="97"/>
      <c r="AO433" s="97"/>
      <c r="AP433" s="97"/>
      <c r="AQ433" s="97"/>
      <c r="AR433" s="97"/>
      <c r="AS433" s="97"/>
      <c r="AT433" s="97"/>
      <c r="AU433" s="97"/>
      <c r="AV433" s="97"/>
      <c r="AW433" s="97"/>
      <c r="AX433" s="97"/>
      <c r="AY433" s="97"/>
      <c r="AZ433" s="97"/>
      <c r="BA433" s="97"/>
      <c r="BB433" s="97"/>
      <c r="BC433" s="97"/>
      <c r="BD433" s="97"/>
      <c r="BE433" s="97"/>
      <c r="BF433" s="97"/>
      <c r="BG433" s="97"/>
      <c r="BH433" s="97"/>
      <c r="BI433" s="97"/>
      <c r="BJ433" s="97"/>
      <c r="BK433" s="97"/>
      <c r="BL433" s="97"/>
      <c r="BM433" s="97"/>
      <c r="BN433" s="97"/>
      <c r="BO433" s="97"/>
      <c r="BP433" s="97"/>
      <c r="BQ433" s="97"/>
      <c r="BR433" s="97"/>
      <c r="BS433" s="97"/>
      <c r="BT433" s="97"/>
      <c r="BU433" s="97"/>
      <c r="BV433" s="97"/>
      <c r="BW433" s="97"/>
      <c r="BX433" s="97"/>
      <c r="BY433" s="97"/>
      <c r="BZ433" s="97"/>
      <c r="CA433" s="97"/>
      <c r="CB433" s="97"/>
      <c r="CC433" s="97"/>
      <c r="CD433" s="97"/>
      <c r="CE433" s="97"/>
      <c r="CF433" s="97"/>
      <c r="CG433" s="97"/>
      <c r="CH433" s="97"/>
    </row>
    <row r="434" spans="1:86">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Z434" s="100"/>
      <c r="AA434" s="100"/>
      <c r="AB434" s="100"/>
      <c r="AC434" s="100"/>
      <c r="AD434" s="100"/>
      <c r="AE434" s="100"/>
      <c r="AF434" s="100"/>
      <c r="AG434" s="100"/>
      <c r="AH434" s="100"/>
      <c r="AI434" s="100"/>
      <c r="AJ434" s="100"/>
      <c r="AK434" s="100"/>
      <c r="AL434" s="100"/>
      <c r="AM434" s="97"/>
      <c r="AN434" s="97"/>
      <c r="AO434" s="97"/>
      <c r="AP434" s="97"/>
      <c r="AQ434" s="97"/>
      <c r="AR434" s="97"/>
      <c r="AS434" s="97"/>
      <c r="AT434" s="97"/>
      <c r="AU434" s="97"/>
      <c r="AV434" s="97"/>
      <c r="AW434" s="97"/>
      <c r="AX434" s="97"/>
      <c r="AY434" s="97"/>
      <c r="AZ434" s="97"/>
      <c r="BA434" s="97"/>
      <c r="BB434" s="97"/>
      <c r="BC434" s="97"/>
      <c r="BD434" s="97"/>
      <c r="BE434" s="97"/>
      <c r="BF434" s="97"/>
      <c r="BG434" s="97"/>
      <c r="BH434" s="97"/>
      <c r="BI434" s="97"/>
      <c r="BJ434" s="97"/>
      <c r="BK434" s="97"/>
      <c r="BL434" s="97"/>
      <c r="BM434" s="97"/>
      <c r="BN434" s="97"/>
      <c r="BO434" s="97"/>
      <c r="BP434" s="97"/>
      <c r="BQ434" s="97"/>
      <c r="BR434" s="97"/>
      <c r="BS434" s="97"/>
      <c r="BT434" s="97"/>
      <c r="BU434" s="97"/>
      <c r="BV434" s="97"/>
      <c r="BW434" s="97"/>
      <c r="BX434" s="97"/>
      <c r="BY434" s="97"/>
      <c r="BZ434" s="97"/>
      <c r="CA434" s="97"/>
      <c r="CB434" s="97"/>
      <c r="CC434" s="97"/>
      <c r="CD434" s="97"/>
      <c r="CE434" s="97"/>
      <c r="CF434" s="97"/>
      <c r="CG434" s="97"/>
      <c r="CH434" s="97"/>
    </row>
    <row r="435" spans="1:86">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Z435" s="100"/>
      <c r="AA435" s="100"/>
      <c r="AB435" s="100"/>
      <c r="AC435" s="100"/>
      <c r="AD435" s="100"/>
      <c r="AE435" s="100"/>
      <c r="AF435" s="100"/>
      <c r="AG435" s="100"/>
      <c r="AH435" s="100"/>
      <c r="AI435" s="100"/>
      <c r="AJ435" s="100"/>
      <c r="AK435" s="100"/>
      <c r="AL435" s="100"/>
      <c r="AM435" s="97"/>
      <c r="AN435" s="97"/>
      <c r="AO435" s="97"/>
      <c r="AP435" s="97"/>
      <c r="AQ435" s="97"/>
      <c r="AR435" s="97"/>
      <c r="AS435" s="97"/>
      <c r="AT435" s="97"/>
      <c r="AU435" s="97"/>
      <c r="AV435" s="97"/>
      <c r="AW435" s="97"/>
      <c r="AX435" s="97"/>
      <c r="AY435" s="97"/>
      <c r="AZ435" s="97"/>
      <c r="BA435" s="97"/>
      <c r="BB435" s="97"/>
      <c r="BC435" s="97"/>
      <c r="BD435" s="97"/>
      <c r="BE435" s="97"/>
      <c r="BF435" s="97"/>
      <c r="BG435" s="97"/>
      <c r="BH435" s="97"/>
      <c r="BI435" s="97"/>
      <c r="BJ435" s="97"/>
      <c r="BK435" s="97"/>
      <c r="BL435" s="97"/>
      <c r="BM435" s="97"/>
      <c r="BN435" s="97"/>
      <c r="BO435" s="97"/>
      <c r="BP435" s="97"/>
      <c r="BQ435" s="97"/>
      <c r="BR435" s="97"/>
      <c r="BS435" s="97"/>
      <c r="BT435" s="97"/>
      <c r="BU435" s="97"/>
      <c r="BV435" s="97"/>
      <c r="BW435" s="97"/>
      <c r="BX435" s="97"/>
      <c r="BY435" s="97"/>
      <c r="BZ435" s="97"/>
      <c r="CA435" s="97"/>
      <c r="CB435" s="97"/>
      <c r="CC435" s="97"/>
      <c r="CD435" s="97"/>
      <c r="CE435" s="97"/>
      <c r="CF435" s="97"/>
      <c r="CG435" s="97"/>
      <c r="CH435" s="97"/>
    </row>
    <row r="436" spans="1:8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Z436" s="100"/>
      <c r="AA436" s="100"/>
      <c r="AB436" s="100"/>
      <c r="AC436" s="100"/>
      <c r="AD436" s="100"/>
      <c r="AE436" s="100"/>
      <c r="AF436" s="100"/>
      <c r="AG436" s="100"/>
      <c r="AH436" s="100"/>
      <c r="AI436" s="100"/>
      <c r="AJ436" s="100"/>
      <c r="AK436" s="100"/>
      <c r="AL436" s="100"/>
      <c r="AM436" s="97"/>
      <c r="AN436" s="97"/>
      <c r="AO436" s="97"/>
      <c r="AP436" s="97"/>
      <c r="AQ436" s="97"/>
      <c r="AR436" s="97"/>
      <c r="AS436" s="97"/>
      <c r="AT436" s="97"/>
      <c r="AU436" s="97"/>
      <c r="AV436" s="97"/>
      <c r="AW436" s="97"/>
      <c r="AX436" s="97"/>
      <c r="AY436" s="97"/>
      <c r="AZ436" s="97"/>
      <c r="BA436" s="97"/>
      <c r="BB436" s="97"/>
      <c r="BC436" s="97"/>
      <c r="BD436" s="97"/>
      <c r="BE436" s="97"/>
      <c r="BF436" s="97"/>
      <c r="BG436" s="97"/>
      <c r="BH436" s="97"/>
      <c r="BI436" s="97"/>
      <c r="BJ436" s="97"/>
      <c r="BK436" s="97"/>
      <c r="BL436" s="97"/>
      <c r="BM436" s="97"/>
      <c r="BN436" s="97"/>
      <c r="BO436" s="97"/>
      <c r="BP436" s="97"/>
      <c r="BQ436" s="97"/>
      <c r="BR436" s="97"/>
      <c r="BS436" s="97"/>
      <c r="BT436" s="97"/>
      <c r="BU436" s="97"/>
      <c r="BV436" s="97"/>
      <c r="BW436" s="97"/>
      <c r="BX436" s="97"/>
      <c r="BY436" s="97"/>
      <c r="BZ436" s="97"/>
      <c r="CA436" s="97"/>
      <c r="CB436" s="97"/>
      <c r="CC436" s="97"/>
      <c r="CD436" s="97"/>
      <c r="CE436" s="97"/>
      <c r="CF436" s="97"/>
      <c r="CG436" s="97"/>
      <c r="CH436" s="97"/>
    </row>
    <row r="437" spans="1:86">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Z437" s="100"/>
      <c r="AA437" s="100"/>
      <c r="AB437" s="100"/>
      <c r="AC437" s="100"/>
      <c r="AD437" s="100"/>
      <c r="AE437" s="100"/>
      <c r="AF437" s="100"/>
      <c r="AG437" s="100"/>
      <c r="AH437" s="100"/>
      <c r="AI437" s="100"/>
      <c r="AJ437" s="100"/>
      <c r="AK437" s="100"/>
      <c r="AL437" s="100"/>
      <c r="AM437" s="97"/>
      <c r="AN437" s="97"/>
      <c r="AO437" s="97"/>
      <c r="AP437" s="97"/>
      <c r="AQ437" s="97"/>
      <c r="AR437" s="97"/>
      <c r="AS437" s="97"/>
      <c r="AT437" s="97"/>
      <c r="AU437" s="97"/>
      <c r="AV437" s="97"/>
      <c r="AW437" s="97"/>
      <c r="AX437" s="97"/>
      <c r="AY437" s="97"/>
      <c r="AZ437" s="97"/>
      <c r="BA437" s="97"/>
      <c r="BB437" s="97"/>
      <c r="BC437" s="97"/>
      <c r="BD437" s="97"/>
      <c r="BE437" s="97"/>
      <c r="BF437" s="97"/>
      <c r="BG437" s="97"/>
      <c r="BH437" s="97"/>
      <c r="BI437" s="97"/>
      <c r="BJ437" s="97"/>
      <c r="BK437" s="97"/>
      <c r="BL437" s="97"/>
      <c r="BM437" s="97"/>
      <c r="BN437" s="97"/>
      <c r="BO437" s="97"/>
      <c r="BP437" s="97"/>
      <c r="BQ437" s="97"/>
      <c r="BR437" s="97"/>
      <c r="BS437" s="97"/>
      <c r="BT437" s="97"/>
      <c r="BU437" s="97"/>
      <c r="BV437" s="97"/>
      <c r="BW437" s="97"/>
      <c r="BX437" s="97"/>
      <c r="BY437" s="97"/>
      <c r="BZ437" s="97"/>
      <c r="CA437" s="97"/>
      <c r="CB437" s="97"/>
      <c r="CC437" s="97"/>
      <c r="CD437" s="97"/>
      <c r="CE437" s="97"/>
      <c r="CF437" s="97"/>
      <c r="CG437" s="97"/>
      <c r="CH437" s="97"/>
    </row>
    <row r="438" spans="1:86">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Z438" s="100"/>
      <c r="AA438" s="100"/>
      <c r="AB438" s="100"/>
      <c r="AC438" s="100"/>
      <c r="AD438" s="100"/>
      <c r="AE438" s="100"/>
      <c r="AF438" s="100"/>
      <c r="AG438" s="100"/>
      <c r="AH438" s="100"/>
      <c r="AI438" s="100"/>
      <c r="AJ438" s="100"/>
      <c r="AK438" s="100"/>
      <c r="AL438" s="100"/>
      <c r="AM438" s="97"/>
      <c r="AN438" s="97"/>
      <c r="AO438" s="97"/>
      <c r="AP438" s="97"/>
      <c r="AQ438" s="97"/>
      <c r="AR438" s="97"/>
      <c r="AS438" s="97"/>
      <c r="AT438" s="97"/>
      <c r="AU438" s="97"/>
      <c r="AV438" s="97"/>
      <c r="AW438" s="97"/>
      <c r="AX438" s="97"/>
      <c r="AY438" s="97"/>
      <c r="AZ438" s="97"/>
      <c r="BA438" s="97"/>
      <c r="BB438" s="97"/>
      <c r="BC438" s="97"/>
      <c r="BD438" s="97"/>
      <c r="BE438" s="97"/>
      <c r="BF438" s="97"/>
      <c r="BG438" s="97"/>
      <c r="BH438" s="97"/>
      <c r="BI438" s="97"/>
      <c r="BJ438" s="97"/>
      <c r="BK438" s="97"/>
      <c r="BL438" s="97"/>
      <c r="BM438" s="97"/>
      <c r="BN438" s="97"/>
      <c r="BO438" s="97"/>
      <c r="BP438" s="97"/>
      <c r="BQ438" s="97"/>
      <c r="BR438" s="97"/>
      <c r="BS438" s="97"/>
      <c r="BT438" s="97"/>
      <c r="BU438" s="97"/>
      <c r="BV438" s="97"/>
      <c r="BW438" s="97"/>
      <c r="BX438" s="97"/>
      <c r="BY438" s="97"/>
      <c r="BZ438" s="97"/>
      <c r="CA438" s="97"/>
      <c r="CB438" s="97"/>
      <c r="CC438" s="97"/>
      <c r="CD438" s="97"/>
      <c r="CE438" s="97"/>
      <c r="CF438" s="97"/>
      <c r="CG438" s="97"/>
      <c r="CH438" s="97"/>
    </row>
    <row r="439" spans="1:86">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Z439" s="100"/>
      <c r="AA439" s="100"/>
      <c r="AB439" s="100"/>
      <c r="AC439" s="100"/>
      <c r="AD439" s="100"/>
      <c r="AE439" s="100"/>
      <c r="AF439" s="100"/>
      <c r="AG439" s="100"/>
      <c r="AH439" s="100"/>
      <c r="AI439" s="100"/>
      <c r="AJ439" s="100"/>
      <c r="AK439" s="100"/>
      <c r="AL439" s="100"/>
      <c r="AM439" s="97"/>
      <c r="AN439" s="97"/>
      <c r="AO439" s="97"/>
      <c r="AP439" s="97"/>
      <c r="AQ439" s="97"/>
      <c r="AR439" s="97"/>
      <c r="AS439" s="97"/>
      <c r="AT439" s="97"/>
      <c r="AU439" s="97"/>
      <c r="AV439" s="97"/>
      <c r="AW439" s="97"/>
      <c r="AX439" s="97"/>
      <c r="AY439" s="97"/>
      <c r="AZ439" s="97"/>
      <c r="BA439" s="97"/>
      <c r="BB439" s="97"/>
      <c r="BC439" s="97"/>
      <c r="BD439" s="97"/>
      <c r="BE439" s="97"/>
      <c r="BF439" s="97"/>
      <c r="BG439" s="97"/>
      <c r="BH439" s="97"/>
      <c r="BI439" s="97"/>
      <c r="BJ439" s="97"/>
      <c r="BK439" s="97"/>
      <c r="BL439" s="97"/>
      <c r="BM439" s="97"/>
      <c r="BN439" s="97"/>
      <c r="BO439" s="97"/>
      <c r="BP439" s="97"/>
      <c r="BQ439" s="97"/>
      <c r="BR439" s="97"/>
      <c r="BS439" s="97"/>
      <c r="BT439" s="97"/>
      <c r="BU439" s="97"/>
      <c r="BV439" s="97"/>
      <c r="BW439" s="97"/>
      <c r="BX439" s="97"/>
      <c r="BY439" s="97"/>
      <c r="BZ439" s="97"/>
      <c r="CA439" s="97"/>
      <c r="CB439" s="97"/>
      <c r="CC439" s="97"/>
      <c r="CD439" s="97"/>
      <c r="CE439" s="97"/>
      <c r="CF439" s="97"/>
      <c r="CG439" s="97"/>
      <c r="CH439" s="97"/>
    </row>
    <row r="440" spans="1:86">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Z440" s="100"/>
      <c r="AA440" s="100"/>
      <c r="AB440" s="100"/>
      <c r="AC440" s="100"/>
      <c r="AD440" s="100"/>
      <c r="AE440" s="100"/>
      <c r="AF440" s="100"/>
      <c r="AG440" s="100"/>
      <c r="AH440" s="100"/>
      <c r="AI440" s="100"/>
      <c r="AJ440" s="100"/>
      <c r="AK440" s="100"/>
      <c r="AL440" s="100"/>
      <c r="AM440" s="97"/>
      <c r="AN440" s="97"/>
      <c r="AO440" s="97"/>
      <c r="AP440" s="97"/>
      <c r="AQ440" s="97"/>
      <c r="AR440" s="97"/>
      <c r="AS440" s="97"/>
      <c r="AT440" s="97"/>
      <c r="AU440" s="97"/>
      <c r="AV440" s="97"/>
      <c r="AW440" s="97"/>
      <c r="AX440" s="97"/>
      <c r="AY440" s="97"/>
      <c r="AZ440" s="97"/>
      <c r="BA440" s="97"/>
      <c r="BB440" s="97"/>
      <c r="BC440" s="97"/>
      <c r="BD440" s="97"/>
      <c r="BE440" s="97"/>
      <c r="BF440" s="97"/>
      <c r="BG440" s="97"/>
      <c r="BH440" s="97"/>
      <c r="BI440" s="97"/>
      <c r="BJ440" s="97"/>
      <c r="BK440" s="97"/>
      <c r="BL440" s="97"/>
      <c r="BM440" s="97"/>
      <c r="BN440" s="97"/>
      <c r="BO440" s="97"/>
      <c r="BP440" s="97"/>
      <c r="BQ440" s="97"/>
      <c r="BR440" s="97"/>
      <c r="BS440" s="97"/>
      <c r="BT440" s="97"/>
      <c r="BU440" s="97"/>
      <c r="BV440" s="97"/>
      <c r="BW440" s="97"/>
      <c r="BX440" s="97"/>
      <c r="BY440" s="97"/>
      <c r="BZ440" s="97"/>
      <c r="CA440" s="97"/>
      <c r="CB440" s="97"/>
      <c r="CC440" s="97"/>
      <c r="CD440" s="97"/>
      <c r="CE440" s="97"/>
      <c r="CF440" s="97"/>
      <c r="CG440" s="97"/>
      <c r="CH440" s="97"/>
    </row>
    <row r="441" spans="1:86">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Z441" s="100"/>
      <c r="AA441" s="100"/>
      <c r="AB441" s="100"/>
      <c r="AC441" s="100"/>
      <c r="AD441" s="100"/>
      <c r="AE441" s="100"/>
      <c r="AF441" s="100"/>
      <c r="AG441" s="100"/>
      <c r="AH441" s="100"/>
      <c r="AI441" s="100"/>
      <c r="AJ441" s="100"/>
      <c r="AK441" s="100"/>
      <c r="AL441" s="100"/>
      <c r="AM441" s="97"/>
      <c r="AN441" s="97"/>
      <c r="AO441" s="97"/>
      <c r="AP441" s="97"/>
      <c r="AQ441" s="97"/>
      <c r="AR441" s="97"/>
      <c r="AS441" s="97"/>
      <c r="AT441" s="97"/>
      <c r="AU441" s="97"/>
      <c r="AV441" s="97"/>
      <c r="AW441" s="97"/>
      <c r="AX441" s="97"/>
      <c r="AY441" s="97"/>
      <c r="AZ441" s="97"/>
      <c r="BA441" s="97"/>
      <c r="BB441" s="97"/>
      <c r="BC441" s="97"/>
      <c r="BD441" s="97"/>
      <c r="BE441" s="97"/>
      <c r="BF441" s="97"/>
      <c r="BG441" s="97"/>
      <c r="BH441" s="97"/>
      <c r="BI441" s="97"/>
      <c r="BJ441" s="97"/>
      <c r="BK441" s="97"/>
      <c r="BL441" s="97"/>
      <c r="BM441" s="97"/>
      <c r="BN441" s="97"/>
      <c r="BO441" s="97"/>
      <c r="BP441" s="97"/>
      <c r="BQ441" s="97"/>
      <c r="BR441" s="97"/>
      <c r="BS441" s="97"/>
      <c r="BT441" s="97"/>
      <c r="BU441" s="97"/>
      <c r="BV441" s="97"/>
      <c r="BW441" s="97"/>
      <c r="BX441" s="97"/>
      <c r="BY441" s="97"/>
      <c r="BZ441" s="97"/>
      <c r="CA441" s="97"/>
      <c r="CB441" s="97"/>
      <c r="CC441" s="97"/>
      <c r="CD441" s="97"/>
      <c r="CE441" s="97"/>
      <c r="CF441" s="97"/>
      <c r="CG441" s="97"/>
      <c r="CH441" s="97"/>
    </row>
    <row r="442" spans="1:86">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Z442" s="100"/>
      <c r="AA442" s="100"/>
      <c r="AB442" s="100"/>
      <c r="AC442" s="100"/>
      <c r="AD442" s="100"/>
      <c r="AE442" s="100"/>
      <c r="AF442" s="100"/>
      <c r="AG442" s="100"/>
      <c r="AH442" s="100"/>
      <c r="AI442" s="100"/>
      <c r="AJ442" s="100"/>
      <c r="AK442" s="100"/>
      <c r="AL442" s="100"/>
      <c r="AM442" s="97"/>
      <c r="AN442" s="97"/>
      <c r="AO442" s="97"/>
      <c r="AP442" s="97"/>
      <c r="AQ442" s="97"/>
      <c r="AR442" s="97"/>
      <c r="AS442" s="97"/>
      <c r="AT442" s="97"/>
      <c r="AU442" s="97"/>
      <c r="AV442" s="97"/>
      <c r="AW442" s="97"/>
      <c r="AX442" s="97"/>
      <c r="AY442" s="97"/>
      <c r="AZ442" s="97"/>
      <c r="BA442" s="97"/>
      <c r="BB442" s="97"/>
      <c r="BC442" s="97"/>
      <c r="BD442" s="97"/>
      <c r="BE442" s="97"/>
      <c r="BF442" s="97"/>
      <c r="BG442" s="97"/>
      <c r="BH442" s="97"/>
      <c r="BI442" s="97"/>
      <c r="BJ442" s="97"/>
      <c r="BK442" s="97"/>
      <c r="BL442" s="97"/>
      <c r="BM442" s="97"/>
      <c r="BN442" s="97"/>
      <c r="BO442" s="97"/>
      <c r="BP442" s="97"/>
      <c r="BQ442" s="97"/>
      <c r="BR442" s="97"/>
      <c r="BS442" s="97"/>
      <c r="BT442" s="97"/>
      <c r="BU442" s="97"/>
      <c r="BV442" s="97"/>
      <c r="BW442" s="97"/>
      <c r="BX442" s="97"/>
      <c r="BY442" s="97"/>
      <c r="BZ442" s="97"/>
      <c r="CA442" s="97"/>
      <c r="CB442" s="97"/>
      <c r="CC442" s="97"/>
      <c r="CD442" s="97"/>
      <c r="CE442" s="97"/>
      <c r="CF442" s="97"/>
      <c r="CG442" s="97"/>
      <c r="CH442" s="97"/>
    </row>
    <row r="443" spans="1:86">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Z443" s="100"/>
      <c r="AA443" s="100"/>
      <c r="AB443" s="100"/>
      <c r="AC443" s="100"/>
      <c r="AD443" s="100"/>
      <c r="AE443" s="100"/>
      <c r="AF443" s="100"/>
      <c r="AG443" s="100"/>
      <c r="AH443" s="100"/>
      <c r="AI443" s="100"/>
      <c r="AJ443" s="100"/>
      <c r="AK443" s="100"/>
      <c r="AL443" s="100"/>
      <c r="AM443" s="97"/>
      <c r="AN443" s="97"/>
      <c r="AO443" s="97"/>
      <c r="AP443" s="97"/>
      <c r="AQ443" s="97"/>
      <c r="AR443" s="97"/>
      <c r="AS443" s="97"/>
      <c r="AT443" s="97"/>
      <c r="AU443" s="97"/>
      <c r="AV443" s="97"/>
      <c r="AW443" s="97"/>
      <c r="AX443" s="97"/>
      <c r="AY443" s="97"/>
      <c r="AZ443" s="97"/>
      <c r="BA443" s="97"/>
      <c r="BB443" s="97"/>
      <c r="BC443" s="97"/>
      <c r="BD443" s="97"/>
      <c r="BE443" s="97"/>
      <c r="BF443" s="97"/>
      <c r="BG443" s="97"/>
      <c r="BH443" s="97"/>
      <c r="BI443" s="97"/>
      <c r="BJ443" s="97"/>
      <c r="BK443" s="97"/>
      <c r="BL443" s="97"/>
      <c r="BM443" s="97"/>
      <c r="BN443" s="97"/>
      <c r="BO443" s="97"/>
      <c r="BP443" s="97"/>
      <c r="BQ443" s="97"/>
      <c r="BR443" s="97"/>
      <c r="BS443" s="97"/>
      <c r="BT443" s="97"/>
      <c r="BU443" s="97"/>
      <c r="BV443" s="97"/>
      <c r="BW443" s="97"/>
      <c r="BX443" s="97"/>
      <c r="BY443" s="97"/>
      <c r="BZ443" s="97"/>
      <c r="CA443" s="97"/>
      <c r="CB443" s="97"/>
      <c r="CC443" s="97"/>
      <c r="CD443" s="97"/>
      <c r="CE443" s="97"/>
      <c r="CF443" s="97"/>
      <c r="CG443" s="97"/>
      <c r="CH443" s="97"/>
    </row>
    <row r="444" spans="1:86">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Z444" s="100"/>
      <c r="AA444" s="100"/>
      <c r="AB444" s="100"/>
      <c r="AC444" s="100"/>
      <c r="AD444" s="100"/>
      <c r="AE444" s="100"/>
      <c r="AF444" s="100"/>
      <c r="AG444" s="100"/>
      <c r="AH444" s="100"/>
      <c r="AI444" s="100"/>
      <c r="AJ444" s="100"/>
      <c r="AK444" s="100"/>
      <c r="AL444" s="100"/>
      <c r="AM444" s="97"/>
      <c r="AN444" s="97"/>
      <c r="AO444" s="97"/>
      <c r="AP444" s="97"/>
      <c r="AQ444" s="97"/>
      <c r="AR444" s="97"/>
      <c r="AS444" s="97"/>
      <c r="AT444" s="97"/>
      <c r="AU444" s="97"/>
      <c r="AV444" s="97"/>
      <c r="AW444" s="97"/>
      <c r="AX444" s="97"/>
      <c r="AY444" s="97"/>
      <c r="AZ444" s="97"/>
      <c r="BA444" s="97"/>
      <c r="BB444" s="97"/>
      <c r="BC444" s="97"/>
      <c r="BD444" s="97"/>
      <c r="BE444" s="97"/>
      <c r="BF444" s="97"/>
      <c r="BG444" s="97"/>
      <c r="BH444" s="97"/>
      <c r="BI444" s="97"/>
      <c r="BJ444" s="97"/>
      <c r="BK444" s="97"/>
      <c r="BL444" s="97"/>
      <c r="BM444" s="97"/>
      <c r="BN444" s="97"/>
      <c r="BO444" s="97"/>
      <c r="BP444" s="97"/>
      <c r="BQ444" s="97"/>
      <c r="BR444" s="97"/>
      <c r="BS444" s="97"/>
      <c r="BT444" s="97"/>
      <c r="BU444" s="97"/>
      <c r="BV444" s="97"/>
      <c r="BW444" s="97"/>
      <c r="BX444" s="97"/>
      <c r="BY444" s="97"/>
      <c r="BZ444" s="97"/>
      <c r="CA444" s="97"/>
      <c r="CB444" s="97"/>
      <c r="CC444" s="97"/>
      <c r="CD444" s="97"/>
      <c r="CE444" s="97"/>
      <c r="CF444" s="97"/>
      <c r="CG444" s="97"/>
      <c r="CH444" s="97"/>
    </row>
    <row r="445" spans="1:86">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Z445" s="100"/>
      <c r="AA445" s="100"/>
      <c r="AB445" s="100"/>
      <c r="AC445" s="100"/>
      <c r="AD445" s="100"/>
      <c r="AE445" s="100"/>
      <c r="AF445" s="100"/>
      <c r="AG445" s="100"/>
      <c r="AH445" s="100"/>
      <c r="AI445" s="100"/>
      <c r="AJ445" s="100"/>
      <c r="AK445" s="100"/>
      <c r="AL445" s="100"/>
      <c r="AM445" s="97"/>
      <c r="AN445" s="97"/>
      <c r="AO445" s="97"/>
      <c r="AP445" s="97"/>
      <c r="AQ445" s="97"/>
      <c r="AR445" s="97"/>
      <c r="AS445" s="97"/>
      <c r="AT445" s="97"/>
      <c r="AU445" s="97"/>
      <c r="AV445" s="97"/>
      <c r="AW445" s="97"/>
      <c r="AX445" s="97"/>
      <c r="AY445" s="97"/>
      <c r="AZ445" s="97"/>
      <c r="BA445" s="97"/>
      <c r="BB445" s="97"/>
      <c r="BC445" s="97"/>
      <c r="BD445" s="97"/>
      <c r="BE445" s="97"/>
      <c r="BF445" s="97"/>
      <c r="BG445" s="97"/>
      <c r="BH445" s="97"/>
      <c r="BI445" s="97"/>
      <c r="BJ445" s="97"/>
      <c r="BK445" s="97"/>
      <c r="BL445" s="97"/>
      <c r="BM445" s="97"/>
      <c r="BN445" s="97"/>
      <c r="BO445" s="97"/>
      <c r="BP445" s="97"/>
      <c r="BQ445" s="97"/>
      <c r="BR445" s="97"/>
      <c r="BS445" s="97"/>
      <c r="BT445" s="97"/>
      <c r="BU445" s="97"/>
      <c r="BV445" s="97"/>
      <c r="BW445" s="97"/>
      <c r="BX445" s="97"/>
      <c r="BY445" s="97"/>
      <c r="BZ445" s="97"/>
      <c r="CA445" s="97"/>
      <c r="CB445" s="97"/>
      <c r="CC445" s="97"/>
      <c r="CD445" s="97"/>
      <c r="CE445" s="97"/>
      <c r="CF445" s="97"/>
      <c r="CG445" s="97"/>
      <c r="CH445" s="97"/>
    </row>
    <row r="446" spans="1:8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Z446" s="100"/>
      <c r="AA446" s="100"/>
      <c r="AB446" s="100"/>
      <c r="AC446" s="100"/>
      <c r="AD446" s="100"/>
      <c r="AE446" s="100"/>
      <c r="AF446" s="100"/>
      <c r="AG446" s="100"/>
      <c r="AH446" s="100"/>
      <c r="AI446" s="100"/>
      <c r="AJ446" s="100"/>
      <c r="AK446" s="100"/>
      <c r="AL446" s="100"/>
      <c r="AM446" s="97"/>
      <c r="AN446" s="97"/>
      <c r="AO446" s="97"/>
      <c r="AP446" s="97"/>
      <c r="AQ446" s="97"/>
      <c r="AR446" s="97"/>
      <c r="AS446" s="97"/>
      <c r="AT446" s="97"/>
      <c r="AU446" s="97"/>
      <c r="AV446" s="97"/>
      <c r="AW446" s="97"/>
      <c r="AX446" s="97"/>
      <c r="AY446" s="97"/>
      <c r="AZ446" s="97"/>
      <c r="BA446" s="97"/>
      <c r="BB446" s="97"/>
      <c r="BC446" s="97"/>
      <c r="BD446" s="97"/>
      <c r="BE446" s="97"/>
      <c r="BF446" s="97"/>
      <c r="BG446" s="97"/>
      <c r="BH446" s="97"/>
      <c r="BI446" s="97"/>
      <c r="BJ446" s="97"/>
      <c r="BK446" s="97"/>
      <c r="BL446" s="97"/>
      <c r="BM446" s="97"/>
      <c r="BN446" s="97"/>
      <c r="BO446" s="97"/>
      <c r="BP446" s="97"/>
      <c r="BQ446" s="97"/>
      <c r="BR446" s="97"/>
      <c r="BS446" s="97"/>
      <c r="BT446" s="97"/>
      <c r="BU446" s="97"/>
      <c r="BV446" s="97"/>
      <c r="BW446" s="97"/>
      <c r="BX446" s="97"/>
      <c r="BY446" s="97"/>
      <c r="BZ446" s="97"/>
      <c r="CA446" s="97"/>
      <c r="CB446" s="97"/>
      <c r="CC446" s="97"/>
      <c r="CD446" s="97"/>
      <c r="CE446" s="97"/>
      <c r="CF446" s="97"/>
      <c r="CG446" s="97"/>
      <c r="CH446" s="97"/>
    </row>
    <row r="447" spans="1:86">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Z447" s="100"/>
      <c r="AA447" s="100"/>
      <c r="AB447" s="100"/>
      <c r="AC447" s="100"/>
      <c r="AD447" s="100"/>
      <c r="AE447" s="100"/>
      <c r="AF447" s="100"/>
      <c r="AG447" s="100"/>
      <c r="AH447" s="100"/>
      <c r="AI447" s="100"/>
      <c r="AJ447" s="100"/>
      <c r="AK447" s="100"/>
      <c r="AL447" s="100"/>
      <c r="AM447" s="97"/>
      <c r="AN447" s="97"/>
      <c r="AO447" s="97"/>
      <c r="AP447" s="97"/>
      <c r="AQ447" s="97"/>
      <c r="AR447" s="97"/>
      <c r="AS447" s="97"/>
      <c r="AT447" s="97"/>
      <c r="AU447" s="97"/>
      <c r="AV447" s="97"/>
      <c r="AW447" s="97"/>
      <c r="AX447" s="97"/>
      <c r="AY447" s="97"/>
      <c r="AZ447" s="97"/>
      <c r="BA447" s="97"/>
      <c r="BB447" s="97"/>
      <c r="BC447" s="97"/>
      <c r="BD447" s="97"/>
      <c r="BE447" s="97"/>
      <c r="BF447" s="97"/>
      <c r="BG447" s="97"/>
      <c r="BH447" s="97"/>
      <c r="BI447" s="97"/>
      <c r="BJ447" s="97"/>
      <c r="BK447" s="97"/>
      <c r="BL447" s="97"/>
      <c r="BM447" s="97"/>
      <c r="BN447" s="97"/>
      <c r="BO447" s="97"/>
      <c r="BP447" s="97"/>
      <c r="BQ447" s="97"/>
      <c r="BR447" s="97"/>
      <c r="BS447" s="97"/>
      <c r="BT447" s="97"/>
      <c r="BU447" s="97"/>
      <c r="BV447" s="97"/>
      <c r="BW447" s="97"/>
      <c r="BX447" s="97"/>
      <c r="BY447" s="97"/>
      <c r="BZ447" s="97"/>
      <c r="CA447" s="97"/>
      <c r="CB447" s="97"/>
      <c r="CC447" s="97"/>
      <c r="CD447" s="97"/>
      <c r="CE447" s="97"/>
      <c r="CF447" s="97"/>
      <c r="CG447" s="97"/>
      <c r="CH447" s="97"/>
    </row>
    <row r="448" spans="1:86">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Z448" s="100"/>
      <c r="AA448" s="100"/>
      <c r="AB448" s="100"/>
      <c r="AC448" s="100"/>
      <c r="AD448" s="100"/>
      <c r="AE448" s="100"/>
      <c r="AF448" s="100"/>
      <c r="AG448" s="100"/>
      <c r="AH448" s="100"/>
      <c r="AI448" s="100"/>
      <c r="AJ448" s="100"/>
      <c r="AK448" s="100"/>
      <c r="AL448" s="100"/>
      <c r="AM448" s="97"/>
      <c r="AN448" s="97"/>
      <c r="AO448" s="97"/>
      <c r="AP448" s="97"/>
      <c r="AQ448" s="97"/>
      <c r="AR448" s="97"/>
      <c r="AS448" s="97"/>
      <c r="AT448" s="97"/>
      <c r="AU448" s="97"/>
      <c r="AV448" s="97"/>
      <c r="AW448" s="97"/>
      <c r="AX448" s="97"/>
      <c r="AY448" s="97"/>
      <c r="AZ448" s="97"/>
      <c r="BA448" s="97"/>
      <c r="BB448" s="97"/>
      <c r="BC448" s="97"/>
      <c r="BD448" s="97"/>
      <c r="BE448" s="97"/>
      <c r="BF448" s="97"/>
      <c r="BG448" s="97"/>
      <c r="BH448" s="97"/>
      <c r="BI448" s="97"/>
      <c r="BJ448" s="97"/>
      <c r="BK448" s="97"/>
      <c r="BL448" s="97"/>
      <c r="BM448" s="97"/>
      <c r="BN448" s="97"/>
      <c r="BO448" s="97"/>
      <c r="BP448" s="97"/>
      <c r="BQ448" s="97"/>
      <c r="BR448" s="97"/>
      <c r="BS448" s="97"/>
      <c r="BT448" s="97"/>
      <c r="BU448" s="97"/>
      <c r="BV448" s="97"/>
      <c r="BW448" s="97"/>
      <c r="BX448" s="97"/>
      <c r="BY448" s="97"/>
      <c r="BZ448" s="97"/>
      <c r="CA448" s="97"/>
      <c r="CB448" s="97"/>
      <c r="CC448" s="97"/>
      <c r="CD448" s="97"/>
      <c r="CE448" s="97"/>
      <c r="CF448" s="97"/>
      <c r="CG448" s="97"/>
      <c r="CH448" s="97"/>
    </row>
    <row r="449" spans="1:86">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Z449" s="100"/>
      <c r="AA449" s="100"/>
      <c r="AB449" s="100"/>
      <c r="AC449" s="100"/>
      <c r="AD449" s="100"/>
      <c r="AE449" s="100"/>
      <c r="AF449" s="100"/>
      <c r="AG449" s="100"/>
      <c r="AH449" s="100"/>
      <c r="AI449" s="100"/>
      <c r="AJ449" s="100"/>
      <c r="AK449" s="100"/>
      <c r="AL449" s="100"/>
      <c r="AM449" s="97"/>
      <c r="AN449" s="97"/>
      <c r="AO449" s="97"/>
      <c r="AP449" s="97"/>
      <c r="AQ449" s="97"/>
      <c r="AR449" s="97"/>
      <c r="AS449" s="97"/>
      <c r="AT449" s="97"/>
      <c r="AU449" s="97"/>
      <c r="AV449" s="97"/>
      <c r="AW449" s="97"/>
      <c r="AX449" s="97"/>
      <c r="AY449" s="97"/>
      <c r="AZ449" s="97"/>
      <c r="BA449" s="97"/>
      <c r="BB449" s="97"/>
      <c r="BC449" s="97"/>
      <c r="BD449" s="97"/>
      <c r="BE449" s="97"/>
      <c r="BF449" s="97"/>
      <c r="BG449" s="97"/>
      <c r="BH449" s="97"/>
      <c r="BI449" s="97"/>
      <c r="BJ449" s="97"/>
      <c r="BK449" s="97"/>
      <c r="BL449" s="97"/>
      <c r="BM449" s="97"/>
      <c r="BN449" s="97"/>
      <c r="BO449" s="97"/>
      <c r="BP449" s="97"/>
      <c r="BQ449" s="97"/>
      <c r="BR449" s="97"/>
      <c r="BS449" s="97"/>
      <c r="BT449" s="97"/>
      <c r="BU449" s="97"/>
      <c r="BV449" s="97"/>
      <c r="BW449" s="97"/>
      <c r="BX449" s="97"/>
      <c r="BY449" s="97"/>
      <c r="BZ449" s="97"/>
      <c r="CA449" s="97"/>
      <c r="CB449" s="97"/>
      <c r="CC449" s="97"/>
      <c r="CD449" s="97"/>
      <c r="CE449" s="97"/>
      <c r="CF449" s="97"/>
      <c r="CG449" s="97"/>
      <c r="CH449" s="97"/>
    </row>
    <row r="450" spans="1:86">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Z450" s="100"/>
      <c r="AA450" s="100"/>
      <c r="AB450" s="100"/>
      <c r="AC450" s="100"/>
      <c r="AD450" s="100"/>
      <c r="AE450" s="100"/>
      <c r="AF450" s="100"/>
      <c r="AG450" s="100"/>
      <c r="AH450" s="100"/>
      <c r="AI450" s="100"/>
      <c r="AJ450" s="100"/>
      <c r="AK450" s="100"/>
      <c r="AL450" s="100"/>
      <c r="AM450" s="97"/>
      <c r="AN450" s="97"/>
      <c r="AO450" s="97"/>
      <c r="AP450" s="97"/>
      <c r="AQ450" s="97"/>
      <c r="AR450" s="97"/>
      <c r="AS450" s="97"/>
      <c r="AT450" s="97"/>
      <c r="AU450" s="97"/>
      <c r="AV450" s="97"/>
      <c r="AW450" s="97"/>
      <c r="AX450" s="97"/>
      <c r="AY450" s="97"/>
      <c r="AZ450" s="97"/>
      <c r="BA450" s="97"/>
      <c r="BB450" s="97"/>
      <c r="BC450" s="97"/>
      <c r="BD450" s="97"/>
      <c r="BE450" s="97"/>
      <c r="BF450" s="97"/>
      <c r="BG450" s="97"/>
      <c r="BH450" s="97"/>
      <c r="BI450" s="97"/>
      <c r="BJ450" s="97"/>
      <c r="BK450" s="97"/>
      <c r="BL450" s="97"/>
      <c r="BM450" s="97"/>
      <c r="BN450" s="97"/>
      <c r="BO450" s="97"/>
      <c r="BP450" s="97"/>
      <c r="BQ450" s="97"/>
      <c r="BR450" s="97"/>
      <c r="BS450" s="97"/>
      <c r="BT450" s="97"/>
      <c r="BU450" s="97"/>
      <c r="BV450" s="97"/>
      <c r="BW450" s="97"/>
      <c r="BX450" s="97"/>
      <c r="BY450" s="97"/>
      <c r="BZ450" s="97"/>
      <c r="CA450" s="97"/>
      <c r="CB450" s="97"/>
      <c r="CC450" s="97"/>
      <c r="CD450" s="97"/>
      <c r="CE450" s="97"/>
      <c r="CF450" s="97"/>
      <c r="CG450" s="97"/>
      <c r="CH450" s="97"/>
    </row>
    <row r="451" spans="1:86">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Z451" s="100"/>
      <c r="AA451" s="100"/>
      <c r="AB451" s="100"/>
      <c r="AC451" s="100"/>
      <c r="AD451" s="100"/>
      <c r="AE451" s="100"/>
      <c r="AF451" s="100"/>
      <c r="AG451" s="100"/>
      <c r="AH451" s="100"/>
      <c r="AI451" s="100"/>
      <c r="AJ451" s="100"/>
      <c r="AK451" s="100"/>
      <c r="AL451" s="100"/>
      <c r="AM451" s="97"/>
      <c r="AN451" s="97"/>
      <c r="AO451" s="97"/>
      <c r="AP451" s="97"/>
      <c r="AQ451" s="97"/>
      <c r="AR451" s="97"/>
      <c r="AS451" s="97"/>
      <c r="AT451" s="97"/>
      <c r="AU451" s="97"/>
      <c r="AV451" s="97"/>
      <c r="AW451" s="97"/>
      <c r="AX451" s="97"/>
      <c r="AY451" s="97"/>
      <c r="AZ451" s="97"/>
      <c r="BA451" s="97"/>
      <c r="BB451" s="97"/>
      <c r="BC451" s="97"/>
      <c r="BD451" s="97"/>
      <c r="BE451" s="97"/>
      <c r="BF451" s="97"/>
      <c r="BG451" s="97"/>
      <c r="BH451" s="97"/>
      <c r="BI451" s="97"/>
      <c r="BJ451" s="97"/>
      <c r="BK451" s="97"/>
      <c r="BL451" s="97"/>
      <c r="BM451" s="97"/>
      <c r="BN451" s="97"/>
      <c r="BO451" s="97"/>
      <c r="BP451" s="97"/>
      <c r="BQ451" s="97"/>
      <c r="BR451" s="97"/>
      <c r="BS451" s="97"/>
      <c r="BT451" s="97"/>
      <c r="BU451" s="97"/>
      <c r="BV451" s="97"/>
      <c r="BW451" s="97"/>
      <c r="BX451" s="97"/>
      <c r="BY451" s="97"/>
      <c r="BZ451" s="97"/>
      <c r="CA451" s="97"/>
      <c r="CB451" s="97"/>
      <c r="CC451" s="97"/>
      <c r="CD451" s="97"/>
      <c r="CE451" s="97"/>
      <c r="CF451" s="97"/>
      <c r="CG451" s="97"/>
      <c r="CH451" s="97"/>
    </row>
    <row r="452" spans="1:86">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Z452" s="100"/>
      <c r="AA452" s="100"/>
      <c r="AB452" s="100"/>
      <c r="AC452" s="100"/>
      <c r="AD452" s="100"/>
      <c r="AE452" s="100"/>
      <c r="AF452" s="100"/>
      <c r="AG452" s="100"/>
      <c r="AH452" s="100"/>
      <c r="AI452" s="100"/>
      <c r="AJ452" s="100"/>
      <c r="AK452" s="100"/>
      <c r="AL452" s="100"/>
      <c r="AM452" s="97"/>
      <c r="AN452" s="97"/>
      <c r="AO452" s="97"/>
      <c r="AP452" s="97"/>
      <c r="AQ452" s="97"/>
      <c r="AR452" s="97"/>
      <c r="AS452" s="97"/>
      <c r="AT452" s="97"/>
      <c r="AU452" s="97"/>
      <c r="AV452" s="97"/>
      <c r="AW452" s="97"/>
      <c r="AX452" s="97"/>
      <c r="AY452" s="97"/>
      <c r="AZ452" s="97"/>
      <c r="BA452" s="97"/>
      <c r="BB452" s="97"/>
      <c r="BC452" s="97"/>
      <c r="BD452" s="97"/>
      <c r="BE452" s="97"/>
      <c r="BF452" s="97"/>
      <c r="BG452" s="97"/>
      <c r="BH452" s="97"/>
      <c r="BI452" s="97"/>
      <c r="BJ452" s="97"/>
      <c r="BK452" s="97"/>
      <c r="BL452" s="97"/>
      <c r="BM452" s="97"/>
      <c r="BN452" s="97"/>
      <c r="BO452" s="97"/>
      <c r="BP452" s="97"/>
      <c r="BQ452" s="97"/>
      <c r="BR452" s="97"/>
      <c r="BS452" s="97"/>
      <c r="BT452" s="97"/>
      <c r="BU452" s="97"/>
      <c r="BV452" s="97"/>
      <c r="BW452" s="97"/>
      <c r="BX452" s="97"/>
      <c r="BY452" s="97"/>
      <c r="BZ452" s="97"/>
      <c r="CA452" s="97"/>
      <c r="CB452" s="97"/>
      <c r="CC452" s="97"/>
      <c r="CD452" s="97"/>
      <c r="CE452" s="97"/>
      <c r="CF452" s="97"/>
      <c r="CG452" s="97"/>
      <c r="CH452" s="97"/>
    </row>
    <row r="453" spans="1:86">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Z453" s="100"/>
      <c r="AA453" s="100"/>
      <c r="AB453" s="100"/>
      <c r="AC453" s="100"/>
      <c r="AD453" s="100"/>
      <c r="AE453" s="100"/>
      <c r="AF453" s="100"/>
      <c r="AG453" s="100"/>
      <c r="AH453" s="100"/>
      <c r="AI453" s="100"/>
      <c r="AJ453" s="100"/>
      <c r="AK453" s="100"/>
      <c r="AL453" s="100"/>
      <c r="AM453" s="97"/>
      <c r="AN453" s="97"/>
      <c r="AO453" s="97"/>
      <c r="AP453" s="97"/>
      <c r="AQ453" s="97"/>
      <c r="AR453" s="97"/>
      <c r="AS453" s="97"/>
      <c r="AT453" s="97"/>
      <c r="AU453" s="97"/>
      <c r="AV453" s="97"/>
      <c r="AW453" s="97"/>
      <c r="AX453" s="97"/>
      <c r="AY453" s="97"/>
      <c r="AZ453" s="97"/>
      <c r="BA453" s="97"/>
      <c r="BB453" s="97"/>
      <c r="BC453" s="97"/>
      <c r="BD453" s="97"/>
      <c r="BE453" s="97"/>
      <c r="BF453" s="97"/>
      <c r="BG453" s="97"/>
      <c r="BH453" s="97"/>
      <c r="BI453" s="97"/>
      <c r="BJ453" s="97"/>
      <c r="BK453" s="97"/>
      <c r="BL453" s="97"/>
      <c r="BM453" s="97"/>
      <c r="BN453" s="97"/>
      <c r="BO453" s="97"/>
      <c r="BP453" s="97"/>
      <c r="BQ453" s="97"/>
      <c r="BR453" s="97"/>
      <c r="BS453" s="97"/>
      <c r="BT453" s="97"/>
      <c r="BU453" s="97"/>
      <c r="BV453" s="97"/>
      <c r="BW453" s="97"/>
      <c r="BX453" s="97"/>
      <c r="BY453" s="97"/>
      <c r="BZ453" s="97"/>
      <c r="CA453" s="97"/>
      <c r="CB453" s="97"/>
      <c r="CC453" s="97"/>
      <c r="CD453" s="97"/>
      <c r="CE453" s="97"/>
      <c r="CF453" s="97"/>
      <c r="CG453" s="97"/>
      <c r="CH453" s="97"/>
    </row>
    <row r="454" spans="1:86">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Z454" s="100"/>
      <c r="AA454" s="100"/>
      <c r="AB454" s="100"/>
      <c r="AC454" s="100"/>
      <c r="AD454" s="100"/>
      <c r="AE454" s="100"/>
      <c r="AF454" s="100"/>
      <c r="AG454" s="100"/>
      <c r="AH454" s="100"/>
      <c r="AI454" s="100"/>
      <c r="AJ454" s="100"/>
      <c r="AK454" s="100"/>
      <c r="AL454" s="100"/>
      <c r="AM454" s="97"/>
      <c r="AN454" s="97"/>
      <c r="AO454" s="97"/>
      <c r="AP454" s="97"/>
      <c r="AQ454" s="97"/>
      <c r="AR454" s="97"/>
      <c r="AS454" s="97"/>
      <c r="AT454" s="97"/>
      <c r="AU454" s="97"/>
      <c r="AV454" s="97"/>
      <c r="AW454" s="97"/>
      <c r="AX454" s="97"/>
      <c r="AY454" s="97"/>
      <c r="AZ454" s="97"/>
      <c r="BA454" s="97"/>
      <c r="BB454" s="97"/>
      <c r="BC454" s="97"/>
      <c r="BD454" s="97"/>
      <c r="BE454" s="97"/>
      <c r="BF454" s="97"/>
      <c r="BG454" s="97"/>
      <c r="BH454" s="97"/>
      <c r="BI454" s="97"/>
      <c r="BJ454" s="97"/>
      <c r="BK454" s="97"/>
      <c r="BL454" s="97"/>
      <c r="BM454" s="97"/>
      <c r="BN454" s="97"/>
      <c r="BO454" s="97"/>
      <c r="BP454" s="97"/>
      <c r="BQ454" s="97"/>
      <c r="BR454" s="97"/>
      <c r="BS454" s="97"/>
      <c r="BT454" s="97"/>
      <c r="BU454" s="97"/>
      <c r="BV454" s="97"/>
      <c r="BW454" s="97"/>
      <c r="BX454" s="97"/>
      <c r="BY454" s="97"/>
      <c r="BZ454" s="97"/>
      <c r="CA454" s="97"/>
      <c r="CB454" s="97"/>
      <c r="CC454" s="97"/>
      <c r="CD454" s="97"/>
      <c r="CE454" s="97"/>
      <c r="CF454" s="97"/>
      <c r="CG454" s="97"/>
      <c r="CH454" s="97"/>
    </row>
    <row r="455" spans="1:86">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Z455" s="100"/>
      <c r="AA455" s="100"/>
      <c r="AB455" s="100"/>
      <c r="AC455" s="100"/>
      <c r="AD455" s="100"/>
      <c r="AE455" s="100"/>
      <c r="AF455" s="100"/>
      <c r="AG455" s="100"/>
      <c r="AH455" s="100"/>
      <c r="AI455" s="100"/>
      <c r="AJ455" s="100"/>
      <c r="AK455" s="100"/>
      <c r="AL455" s="100"/>
      <c r="AM455" s="97"/>
      <c r="AN455" s="97"/>
      <c r="AO455" s="97"/>
      <c r="AP455" s="97"/>
      <c r="AQ455" s="97"/>
      <c r="AR455" s="97"/>
      <c r="AS455" s="97"/>
      <c r="AT455" s="97"/>
      <c r="AU455" s="97"/>
      <c r="AV455" s="97"/>
      <c r="AW455" s="97"/>
      <c r="AX455" s="97"/>
      <c r="AY455" s="97"/>
      <c r="AZ455" s="97"/>
      <c r="BA455" s="97"/>
      <c r="BB455" s="97"/>
      <c r="BC455" s="97"/>
      <c r="BD455" s="97"/>
      <c r="BE455" s="97"/>
      <c r="BF455" s="97"/>
      <c r="BG455" s="97"/>
      <c r="BH455" s="97"/>
      <c r="BI455" s="97"/>
      <c r="BJ455" s="97"/>
      <c r="BK455" s="97"/>
      <c r="BL455" s="97"/>
      <c r="BM455" s="97"/>
      <c r="BN455" s="97"/>
      <c r="BO455" s="97"/>
      <c r="BP455" s="97"/>
      <c r="BQ455" s="97"/>
      <c r="BR455" s="97"/>
      <c r="BS455" s="97"/>
      <c r="BT455" s="97"/>
      <c r="BU455" s="97"/>
      <c r="BV455" s="97"/>
      <c r="BW455" s="97"/>
      <c r="BX455" s="97"/>
      <c r="BY455" s="97"/>
      <c r="BZ455" s="97"/>
      <c r="CA455" s="97"/>
      <c r="CB455" s="97"/>
      <c r="CC455" s="97"/>
      <c r="CD455" s="97"/>
      <c r="CE455" s="97"/>
      <c r="CF455" s="97"/>
      <c r="CG455" s="97"/>
      <c r="CH455" s="97"/>
    </row>
    <row r="456" spans="1:8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Z456" s="100"/>
      <c r="AA456" s="100"/>
      <c r="AB456" s="100"/>
      <c r="AC456" s="100"/>
      <c r="AD456" s="100"/>
      <c r="AE456" s="100"/>
      <c r="AF456" s="100"/>
      <c r="AG456" s="100"/>
      <c r="AH456" s="100"/>
      <c r="AI456" s="100"/>
      <c r="AJ456" s="100"/>
      <c r="AK456" s="100"/>
      <c r="AL456" s="100"/>
      <c r="AM456" s="97"/>
      <c r="AN456" s="97"/>
      <c r="AO456" s="97"/>
      <c r="AP456" s="97"/>
      <c r="AQ456" s="97"/>
      <c r="AR456" s="97"/>
      <c r="AS456" s="97"/>
      <c r="AT456" s="97"/>
      <c r="AU456" s="97"/>
      <c r="AV456" s="97"/>
      <c r="AW456" s="97"/>
      <c r="AX456" s="97"/>
      <c r="AY456" s="97"/>
      <c r="AZ456" s="97"/>
      <c r="BA456" s="97"/>
      <c r="BB456" s="97"/>
      <c r="BC456" s="97"/>
      <c r="BD456" s="97"/>
      <c r="BE456" s="97"/>
      <c r="BF456" s="97"/>
      <c r="BG456" s="97"/>
      <c r="BH456" s="97"/>
      <c r="BI456" s="97"/>
      <c r="BJ456" s="97"/>
      <c r="BK456" s="97"/>
      <c r="BL456" s="97"/>
      <c r="BM456" s="97"/>
      <c r="BN456" s="97"/>
      <c r="BO456" s="97"/>
      <c r="BP456" s="97"/>
      <c r="BQ456" s="97"/>
      <c r="BR456" s="97"/>
      <c r="BS456" s="97"/>
      <c r="BT456" s="97"/>
      <c r="BU456" s="97"/>
      <c r="BV456" s="97"/>
      <c r="BW456" s="97"/>
      <c r="BX456" s="97"/>
      <c r="BY456" s="97"/>
      <c r="BZ456" s="97"/>
      <c r="CA456" s="97"/>
      <c r="CB456" s="97"/>
      <c r="CC456" s="97"/>
      <c r="CD456" s="97"/>
      <c r="CE456" s="97"/>
      <c r="CF456" s="97"/>
      <c r="CG456" s="97"/>
      <c r="CH456" s="97"/>
    </row>
    <row r="457" spans="1:86">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Z457" s="100"/>
      <c r="AA457" s="100"/>
      <c r="AB457" s="100"/>
      <c r="AC457" s="100"/>
      <c r="AD457" s="100"/>
      <c r="AE457" s="100"/>
      <c r="AF457" s="100"/>
      <c r="AG457" s="100"/>
      <c r="AH457" s="100"/>
      <c r="AI457" s="100"/>
      <c r="AJ457" s="100"/>
      <c r="AK457" s="100"/>
      <c r="AL457" s="100"/>
      <c r="AM457" s="97"/>
      <c r="AN457" s="97"/>
      <c r="AO457" s="97"/>
      <c r="AP457" s="97"/>
      <c r="AQ457" s="97"/>
      <c r="AR457" s="97"/>
      <c r="AS457" s="97"/>
      <c r="AT457" s="97"/>
      <c r="AU457" s="97"/>
      <c r="AV457" s="97"/>
      <c r="AW457" s="97"/>
      <c r="AX457" s="97"/>
      <c r="AY457" s="97"/>
      <c r="AZ457" s="97"/>
      <c r="BA457" s="97"/>
      <c r="BB457" s="97"/>
      <c r="BC457" s="97"/>
      <c r="BD457" s="97"/>
      <c r="BE457" s="97"/>
      <c r="BF457" s="97"/>
      <c r="BG457" s="97"/>
      <c r="BH457" s="97"/>
      <c r="BI457" s="97"/>
      <c r="BJ457" s="97"/>
      <c r="BK457" s="97"/>
      <c r="BL457" s="97"/>
      <c r="BM457" s="97"/>
      <c r="BN457" s="97"/>
      <c r="BO457" s="97"/>
      <c r="BP457" s="97"/>
      <c r="BQ457" s="97"/>
      <c r="BR457" s="97"/>
      <c r="BS457" s="97"/>
      <c r="BT457" s="97"/>
      <c r="BU457" s="97"/>
      <c r="BV457" s="97"/>
      <c r="BW457" s="97"/>
      <c r="BX457" s="97"/>
      <c r="BY457" s="97"/>
      <c r="BZ457" s="97"/>
      <c r="CA457" s="97"/>
      <c r="CB457" s="97"/>
      <c r="CC457" s="97"/>
      <c r="CD457" s="97"/>
      <c r="CE457" s="97"/>
      <c r="CF457" s="97"/>
      <c r="CG457" s="97"/>
      <c r="CH457" s="97"/>
    </row>
    <row r="458" spans="1:86">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Z458" s="100"/>
      <c r="AA458" s="100"/>
      <c r="AB458" s="100"/>
      <c r="AC458" s="100"/>
      <c r="AD458" s="100"/>
      <c r="AE458" s="100"/>
      <c r="AF458" s="100"/>
      <c r="AG458" s="100"/>
      <c r="AH458" s="100"/>
      <c r="AI458" s="100"/>
      <c r="AJ458" s="100"/>
      <c r="AK458" s="100"/>
      <c r="AL458" s="100"/>
      <c r="AM458" s="97"/>
      <c r="AN458" s="97"/>
      <c r="AO458" s="97"/>
      <c r="AP458" s="97"/>
      <c r="AQ458" s="97"/>
      <c r="AR458" s="97"/>
      <c r="AS458" s="97"/>
      <c r="AT458" s="97"/>
      <c r="AU458" s="97"/>
      <c r="AV458" s="97"/>
      <c r="AW458" s="97"/>
      <c r="AX458" s="97"/>
      <c r="AY458" s="97"/>
      <c r="AZ458" s="97"/>
      <c r="BA458" s="97"/>
      <c r="BB458" s="97"/>
      <c r="BC458" s="97"/>
      <c r="BD458" s="97"/>
      <c r="BE458" s="97"/>
      <c r="BF458" s="97"/>
      <c r="BG458" s="97"/>
      <c r="BH458" s="97"/>
      <c r="BI458" s="97"/>
      <c r="BJ458" s="97"/>
      <c r="BK458" s="97"/>
      <c r="BL458" s="97"/>
      <c r="BM458" s="97"/>
      <c r="BN458" s="97"/>
      <c r="BO458" s="97"/>
      <c r="BP458" s="97"/>
      <c r="BQ458" s="97"/>
      <c r="BR458" s="97"/>
      <c r="BS458" s="97"/>
      <c r="BT458" s="97"/>
      <c r="BU458" s="97"/>
      <c r="BV458" s="97"/>
      <c r="BW458" s="97"/>
      <c r="BX458" s="97"/>
      <c r="BY458" s="97"/>
      <c r="BZ458" s="97"/>
      <c r="CA458" s="97"/>
      <c r="CB458" s="97"/>
      <c r="CC458" s="97"/>
      <c r="CD458" s="97"/>
      <c r="CE458" s="97"/>
      <c r="CF458" s="97"/>
      <c r="CG458" s="97"/>
      <c r="CH458" s="97"/>
    </row>
    <row r="459" spans="1:86">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Z459" s="100"/>
      <c r="AA459" s="100"/>
      <c r="AB459" s="100"/>
      <c r="AC459" s="100"/>
      <c r="AD459" s="100"/>
      <c r="AE459" s="100"/>
      <c r="AF459" s="100"/>
      <c r="AG459" s="100"/>
      <c r="AH459" s="100"/>
      <c r="AI459" s="100"/>
      <c r="AJ459" s="100"/>
      <c r="AK459" s="100"/>
      <c r="AL459" s="100"/>
      <c r="AM459" s="97"/>
      <c r="AN459" s="97"/>
      <c r="AO459" s="97"/>
      <c r="AP459" s="97"/>
      <c r="AQ459" s="97"/>
      <c r="AR459" s="97"/>
      <c r="AS459" s="97"/>
      <c r="AT459" s="97"/>
      <c r="AU459" s="97"/>
      <c r="AV459" s="97"/>
      <c r="AW459" s="97"/>
      <c r="AX459" s="97"/>
      <c r="AY459" s="97"/>
      <c r="AZ459" s="97"/>
      <c r="BA459" s="97"/>
      <c r="BB459" s="97"/>
      <c r="BC459" s="97"/>
      <c r="BD459" s="97"/>
      <c r="BE459" s="97"/>
      <c r="BF459" s="97"/>
      <c r="BG459" s="97"/>
      <c r="BH459" s="97"/>
      <c r="BI459" s="97"/>
      <c r="BJ459" s="97"/>
      <c r="BK459" s="97"/>
      <c r="BL459" s="97"/>
      <c r="BM459" s="97"/>
      <c r="BN459" s="97"/>
      <c r="BO459" s="97"/>
      <c r="BP459" s="97"/>
      <c r="BQ459" s="97"/>
      <c r="BR459" s="97"/>
      <c r="BS459" s="97"/>
      <c r="BT459" s="97"/>
      <c r="BU459" s="97"/>
      <c r="BV459" s="97"/>
      <c r="BW459" s="97"/>
      <c r="BX459" s="97"/>
      <c r="BY459" s="97"/>
      <c r="BZ459" s="97"/>
      <c r="CA459" s="97"/>
      <c r="CB459" s="97"/>
      <c r="CC459" s="97"/>
      <c r="CD459" s="97"/>
      <c r="CE459" s="97"/>
      <c r="CF459" s="97"/>
      <c r="CG459" s="97"/>
      <c r="CH459" s="97"/>
    </row>
    <row r="460" spans="1:86">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Z460" s="100"/>
      <c r="AA460" s="100"/>
      <c r="AB460" s="100"/>
      <c r="AC460" s="100"/>
      <c r="AD460" s="100"/>
      <c r="AE460" s="100"/>
      <c r="AF460" s="100"/>
      <c r="AG460" s="100"/>
      <c r="AH460" s="100"/>
      <c r="AI460" s="100"/>
      <c r="AJ460" s="100"/>
      <c r="AK460" s="100"/>
      <c r="AL460" s="100"/>
      <c r="AM460" s="97"/>
      <c r="AN460" s="97"/>
      <c r="AO460" s="97"/>
      <c r="AP460" s="97"/>
      <c r="AQ460" s="97"/>
      <c r="AR460" s="97"/>
      <c r="AS460" s="97"/>
      <c r="AT460" s="97"/>
      <c r="AU460" s="97"/>
      <c r="AV460" s="97"/>
      <c r="AW460" s="97"/>
      <c r="AX460" s="97"/>
      <c r="AY460" s="97"/>
      <c r="AZ460" s="97"/>
      <c r="BA460" s="97"/>
      <c r="BB460" s="97"/>
      <c r="BC460" s="97"/>
      <c r="BD460" s="97"/>
      <c r="BE460" s="97"/>
      <c r="BF460" s="97"/>
      <c r="BG460" s="97"/>
      <c r="BH460" s="97"/>
      <c r="BI460" s="97"/>
      <c r="BJ460" s="97"/>
      <c r="BK460" s="97"/>
      <c r="BL460" s="97"/>
      <c r="BM460" s="97"/>
      <c r="BN460" s="97"/>
      <c r="BO460" s="97"/>
      <c r="BP460" s="97"/>
      <c r="BQ460" s="97"/>
      <c r="BR460" s="97"/>
      <c r="BS460" s="97"/>
      <c r="BT460" s="97"/>
      <c r="BU460" s="97"/>
      <c r="BV460" s="97"/>
      <c r="BW460" s="97"/>
      <c r="BX460" s="97"/>
      <c r="BY460" s="97"/>
      <c r="BZ460" s="97"/>
      <c r="CA460" s="97"/>
      <c r="CB460" s="97"/>
      <c r="CC460" s="97"/>
      <c r="CD460" s="97"/>
      <c r="CE460" s="97"/>
      <c r="CF460" s="97"/>
      <c r="CG460" s="97"/>
      <c r="CH460" s="97"/>
    </row>
    <row r="461" spans="1:86">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Z461" s="100"/>
      <c r="AA461" s="100"/>
      <c r="AB461" s="100"/>
      <c r="AC461" s="100"/>
      <c r="AD461" s="100"/>
      <c r="AE461" s="100"/>
      <c r="AF461" s="100"/>
      <c r="AG461" s="100"/>
      <c r="AH461" s="100"/>
      <c r="AI461" s="100"/>
      <c r="AJ461" s="100"/>
      <c r="AK461" s="100"/>
      <c r="AL461" s="100"/>
      <c r="AM461" s="97"/>
      <c r="AN461" s="97"/>
      <c r="AO461" s="97"/>
      <c r="AP461" s="97"/>
      <c r="AQ461" s="97"/>
      <c r="AR461" s="97"/>
      <c r="AS461" s="97"/>
      <c r="AT461" s="97"/>
      <c r="AU461" s="97"/>
      <c r="AV461" s="97"/>
      <c r="AW461" s="97"/>
      <c r="AX461" s="97"/>
      <c r="AY461" s="97"/>
      <c r="AZ461" s="97"/>
      <c r="BA461" s="97"/>
      <c r="BB461" s="97"/>
      <c r="BC461" s="97"/>
      <c r="BD461" s="97"/>
      <c r="BE461" s="97"/>
      <c r="BF461" s="97"/>
      <c r="BG461" s="97"/>
      <c r="BH461" s="97"/>
      <c r="BI461" s="97"/>
      <c r="BJ461" s="97"/>
      <c r="BK461" s="97"/>
      <c r="BL461" s="97"/>
      <c r="BM461" s="97"/>
      <c r="BN461" s="97"/>
      <c r="BO461" s="97"/>
      <c r="BP461" s="97"/>
      <c r="BQ461" s="97"/>
      <c r="BR461" s="97"/>
      <c r="BS461" s="97"/>
      <c r="BT461" s="97"/>
      <c r="BU461" s="97"/>
      <c r="BV461" s="97"/>
      <c r="BW461" s="97"/>
      <c r="BX461" s="97"/>
      <c r="BY461" s="97"/>
      <c r="BZ461" s="97"/>
      <c r="CA461" s="97"/>
      <c r="CB461" s="97"/>
      <c r="CC461" s="97"/>
      <c r="CD461" s="97"/>
      <c r="CE461" s="97"/>
      <c r="CF461" s="97"/>
      <c r="CG461" s="97"/>
      <c r="CH461" s="97"/>
    </row>
    <row r="462" spans="1:86">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Z462" s="100"/>
      <c r="AA462" s="100"/>
      <c r="AB462" s="100"/>
      <c r="AC462" s="100"/>
      <c r="AD462" s="100"/>
      <c r="AE462" s="100"/>
      <c r="AF462" s="100"/>
      <c r="AG462" s="100"/>
      <c r="AH462" s="100"/>
      <c r="AI462" s="100"/>
      <c r="AJ462" s="100"/>
      <c r="AK462" s="100"/>
      <c r="AL462" s="100"/>
      <c r="AM462" s="97"/>
      <c r="AN462" s="97"/>
      <c r="AO462" s="97"/>
      <c r="AP462" s="97"/>
      <c r="AQ462" s="97"/>
      <c r="AR462" s="97"/>
      <c r="AS462" s="97"/>
      <c r="AT462" s="97"/>
      <c r="AU462" s="97"/>
      <c r="AV462" s="97"/>
      <c r="AW462" s="97"/>
      <c r="AX462" s="97"/>
      <c r="AY462" s="97"/>
      <c r="AZ462" s="97"/>
      <c r="BA462" s="97"/>
      <c r="BB462" s="97"/>
      <c r="BC462" s="97"/>
      <c r="BD462" s="97"/>
      <c r="BE462" s="97"/>
      <c r="BF462" s="97"/>
      <c r="BG462" s="97"/>
      <c r="BH462" s="97"/>
      <c r="BI462" s="97"/>
      <c r="BJ462" s="97"/>
      <c r="BK462" s="97"/>
      <c r="BL462" s="97"/>
      <c r="BM462" s="97"/>
      <c r="BN462" s="97"/>
      <c r="BO462" s="97"/>
      <c r="BP462" s="97"/>
      <c r="BQ462" s="97"/>
      <c r="BR462" s="97"/>
      <c r="BS462" s="97"/>
      <c r="BT462" s="97"/>
      <c r="BU462" s="97"/>
      <c r="BV462" s="97"/>
      <c r="BW462" s="97"/>
      <c r="BX462" s="97"/>
      <c r="BY462" s="97"/>
      <c r="BZ462" s="97"/>
      <c r="CA462" s="97"/>
      <c r="CB462" s="97"/>
      <c r="CC462" s="97"/>
      <c r="CD462" s="97"/>
      <c r="CE462" s="97"/>
      <c r="CF462" s="97"/>
      <c r="CG462" s="97"/>
      <c r="CH462" s="97"/>
    </row>
    <row r="463" spans="1:86">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Z463" s="100"/>
      <c r="AA463" s="100"/>
      <c r="AB463" s="100"/>
      <c r="AC463" s="100"/>
      <c r="AD463" s="100"/>
      <c r="AE463" s="100"/>
      <c r="AF463" s="100"/>
      <c r="AG463" s="100"/>
      <c r="AH463" s="100"/>
      <c r="AI463" s="100"/>
      <c r="AJ463" s="100"/>
      <c r="AK463" s="100"/>
      <c r="AL463" s="100"/>
      <c r="AM463" s="97"/>
      <c r="AN463" s="97"/>
      <c r="AO463" s="97"/>
      <c r="AP463" s="97"/>
      <c r="AQ463" s="97"/>
      <c r="AR463" s="97"/>
      <c r="AS463" s="97"/>
      <c r="AT463" s="97"/>
      <c r="AU463" s="97"/>
      <c r="AV463" s="97"/>
      <c r="AW463" s="97"/>
      <c r="AX463" s="97"/>
      <c r="AY463" s="97"/>
      <c r="AZ463" s="97"/>
      <c r="BA463" s="97"/>
      <c r="BB463" s="97"/>
      <c r="BC463" s="97"/>
      <c r="BD463" s="97"/>
      <c r="BE463" s="97"/>
      <c r="BF463" s="97"/>
      <c r="BG463" s="97"/>
      <c r="BH463" s="97"/>
      <c r="BI463" s="97"/>
      <c r="BJ463" s="97"/>
      <c r="BK463" s="97"/>
      <c r="BL463" s="97"/>
      <c r="BM463" s="97"/>
      <c r="BN463" s="97"/>
      <c r="BO463" s="97"/>
      <c r="BP463" s="97"/>
      <c r="BQ463" s="97"/>
      <c r="BR463" s="97"/>
      <c r="BS463" s="97"/>
      <c r="BT463" s="97"/>
      <c r="BU463" s="97"/>
      <c r="BV463" s="97"/>
      <c r="BW463" s="97"/>
      <c r="BX463" s="97"/>
      <c r="BY463" s="97"/>
      <c r="BZ463" s="97"/>
      <c r="CA463" s="97"/>
      <c r="CB463" s="97"/>
      <c r="CC463" s="97"/>
      <c r="CD463" s="97"/>
      <c r="CE463" s="97"/>
      <c r="CF463" s="97"/>
      <c r="CG463" s="97"/>
      <c r="CH463" s="97"/>
    </row>
    <row r="464" spans="1:86">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Z464" s="100"/>
      <c r="AA464" s="100"/>
      <c r="AB464" s="100"/>
      <c r="AC464" s="100"/>
      <c r="AD464" s="100"/>
      <c r="AE464" s="100"/>
      <c r="AF464" s="100"/>
      <c r="AG464" s="100"/>
      <c r="AH464" s="100"/>
      <c r="AI464" s="100"/>
      <c r="AJ464" s="100"/>
      <c r="AK464" s="100"/>
      <c r="AL464" s="100"/>
      <c r="AM464" s="97"/>
      <c r="AN464" s="97"/>
      <c r="AO464" s="97"/>
      <c r="AP464" s="97"/>
      <c r="AQ464" s="97"/>
      <c r="AR464" s="97"/>
      <c r="AS464" s="97"/>
      <c r="AT464" s="97"/>
      <c r="AU464" s="97"/>
      <c r="AV464" s="97"/>
      <c r="AW464" s="97"/>
      <c r="AX464" s="97"/>
      <c r="AY464" s="97"/>
      <c r="AZ464" s="97"/>
      <c r="BA464" s="97"/>
      <c r="BB464" s="97"/>
      <c r="BC464" s="97"/>
      <c r="BD464" s="97"/>
      <c r="BE464" s="97"/>
      <c r="BF464" s="97"/>
      <c r="BG464" s="97"/>
      <c r="BH464" s="97"/>
      <c r="BI464" s="97"/>
      <c r="BJ464" s="97"/>
      <c r="BK464" s="97"/>
      <c r="BL464" s="97"/>
      <c r="BM464" s="97"/>
      <c r="BN464" s="97"/>
      <c r="BO464" s="97"/>
      <c r="BP464" s="97"/>
      <c r="BQ464" s="97"/>
      <c r="BR464" s="97"/>
      <c r="BS464" s="97"/>
      <c r="BT464" s="97"/>
      <c r="BU464" s="97"/>
      <c r="BV464" s="97"/>
      <c r="BW464" s="97"/>
      <c r="BX464" s="97"/>
      <c r="BY464" s="97"/>
      <c r="BZ464" s="97"/>
      <c r="CA464" s="97"/>
      <c r="CB464" s="97"/>
      <c r="CC464" s="97"/>
      <c r="CD464" s="97"/>
      <c r="CE464" s="97"/>
      <c r="CF464" s="97"/>
      <c r="CG464" s="97"/>
      <c r="CH464" s="97"/>
    </row>
    <row r="465" spans="1:86">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Z465" s="100"/>
      <c r="AA465" s="100"/>
      <c r="AB465" s="100"/>
      <c r="AC465" s="100"/>
      <c r="AD465" s="100"/>
      <c r="AE465" s="100"/>
      <c r="AF465" s="100"/>
      <c r="AG465" s="100"/>
      <c r="AH465" s="100"/>
      <c r="AI465" s="100"/>
      <c r="AJ465" s="100"/>
      <c r="AK465" s="100"/>
      <c r="AL465" s="100"/>
      <c r="AM465" s="97"/>
      <c r="AN465" s="97"/>
      <c r="AO465" s="97"/>
      <c r="AP465" s="97"/>
      <c r="AQ465" s="97"/>
      <c r="AR465" s="97"/>
      <c r="AS465" s="97"/>
      <c r="AT465" s="97"/>
      <c r="AU465" s="97"/>
      <c r="AV465" s="97"/>
      <c r="AW465" s="97"/>
      <c r="AX465" s="97"/>
      <c r="AY465" s="97"/>
      <c r="AZ465" s="97"/>
      <c r="BA465" s="97"/>
      <c r="BB465" s="97"/>
      <c r="BC465" s="97"/>
      <c r="BD465" s="97"/>
      <c r="BE465" s="97"/>
      <c r="BF465" s="97"/>
      <c r="BG465" s="97"/>
      <c r="BH465" s="97"/>
      <c r="BI465" s="97"/>
      <c r="BJ465" s="97"/>
      <c r="BK465" s="97"/>
      <c r="BL465" s="97"/>
      <c r="BM465" s="97"/>
      <c r="BN465" s="97"/>
      <c r="BO465" s="97"/>
      <c r="BP465" s="97"/>
      <c r="BQ465" s="97"/>
      <c r="BR465" s="97"/>
      <c r="BS465" s="97"/>
      <c r="BT465" s="97"/>
      <c r="BU465" s="97"/>
      <c r="BV465" s="97"/>
      <c r="BW465" s="97"/>
      <c r="BX465" s="97"/>
      <c r="BY465" s="97"/>
      <c r="BZ465" s="97"/>
      <c r="CA465" s="97"/>
      <c r="CB465" s="97"/>
      <c r="CC465" s="97"/>
      <c r="CD465" s="97"/>
      <c r="CE465" s="97"/>
      <c r="CF465" s="97"/>
      <c r="CG465" s="97"/>
      <c r="CH465" s="97"/>
    </row>
    <row r="466" spans="1:8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Z466" s="100"/>
      <c r="AA466" s="100"/>
      <c r="AB466" s="100"/>
      <c r="AC466" s="100"/>
      <c r="AD466" s="100"/>
      <c r="AE466" s="100"/>
      <c r="AF466" s="100"/>
      <c r="AG466" s="100"/>
      <c r="AH466" s="100"/>
      <c r="AI466" s="100"/>
      <c r="AJ466" s="100"/>
      <c r="AK466" s="100"/>
      <c r="AL466" s="100"/>
      <c r="AM466" s="97"/>
      <c r="AN466" s="97"/>
      <c r="AO466" s="97"/>
      <c r="AP466" s="97"/>
      <c r="AQ466" s="97"/>
      <c r="AR466" s="97"/>
      <c r="AS466" s="97"/>
      <c r="AT466" s="97"/>
      <c r="AU466" s="97"/>
      <c r="AV466" s="97"/>
      <c r="AW466" s="97"/>
      <c r="AX466" s="97"/>
      <c r="AY466" s="97"/>
      <c r="AZ466" s="97"/>
      <c r="BA466" s="97"/>
      <c r="BB466" s="97"/>
      <c r="BC466" s="97"/>
      <c r="BD466" s="97"/>
      <c r="BE466" s="97"/>
      <c r="BF466" s="97"/>
      <c r="BG466" s="97"/>
      <c r="BH466" s="97"/>
      <c r="BI466" s="97"/>
      <c r="BJ466" s="97"/>
      <c r="BK466" s="97"/>
      <c r="BL466" s="97"/>
      <c r="BM466" s="97"/>
      <c r="BN466" s="97"/>
      <c r="BO466" s="97"/>
      <c r="BP466" s="97"/>
      <c r="BQ466" s="97"/>
      <c r="BR466" s="97"/>
      <c r="BS466" s="97"/>
      <c r="BT466" s="97"/>
      <c r="BU466" s="97"/>
      <c r="BV466" s="97"/>
      <c r="BW466" s="97"/>
      <c r="BX466" s="97"/>
      <c r="BY466" s="97"/>
      <c r="BZ466" s="97"/>
      <c r="CA466" s="97"/>
      <c r="CB466" s="97"/>
      <c r="CC466" s="97"/>
      <c r="CD466" s="97"/>
      <c r="CE466" s="97"/>
      <c r="CF466" s="97"/>
      <c r="CG466" s="97"/>
      <c r="CH466" s="97"/>
    </row>
    <row r="467" spans="1:86">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Z467" s="100"/>
      <c r="AA467" s="100"/>
      <c r="AB467" s="100"/>
      <c r="AC467" s="100"/>
      <c r="AD467" s="100"/>
      <c r="AE467" s="100"/>
      <c r="AF467" s="100"/>
      <c r="AG467" s="100"/>
      <c r="AH467" s="100"/>
      <c r="AI467" s="100"/>
      <c r="AJ467" s="100"/>
      <c r="AK467" s="100"/>
      <c r="AL467" s="100"/>
      <c r="AM467" s="97"/>
      <c r="AN467" s="97"/>
      <c r="AO467" s="97"/>
      <c r="AP467" s="97"/>
      <c r="AQ467" s="97"/>
      <c r="AR467" s="97"/>
      <c r="AS467" s="97"/>
      <c r="AT467" s="97"/>
      <c r="AU467" s="97"/>
      <c r="AV467" s="97"/>
      <c r="AW467" s="97"/>
      <c r="AX467" s="97"/>
      <c r="AY467" s="97"/>
      <c r="AZ467" s="97"/>
      <c r="BA467" s="97"/>
      <c r="BB467" s="97"/>
      <c r="BC467" s="97"/>
      <c r="BD467" s="97"/>
      <c r="BE467" s="97"/>
      <c r="BF467" s="97"/>
      <c r="BG467" s="97"/>
      <c r="BH467" s="97"/>
      <c r="BI467" s="97"/>
      <c r="BJ467" s="97"/>
      <c r="BK467" s="97"/>
      <c r="BL467" s="97"/>
      <c r="BM467" s="97"/>
      <c r="BN467" s="97"/>
      <c r="BO467" s="97"/>
      <c r="BP467" s="97"/>
      <c r="BQ467" s="97"/>
      <c r="BR467" s="97"/>
      <c r="BS467" s="97"/>
      <c r="BT467" s="97"/>
      <c r="BU467" s="97"/>
      <c r="BV467" s="97"/>
      <c r="BW467" s="97"/>
      <c r="BX467" s="97"/>
      <c r="BY467" s="97"/>
      <c r="BZ467" s="97"/>
      <c r="CA467" s="97"/>
      <c r="CB467" s="97"/>
      <c r="CC467" s="97"/>
      <c r="CD467" s="97"/>
      <c r="CE467" s="97"/>
      <c r="CF467" s="97"/>
      <c r="CG467" s="97"/>
      <c r="CH467" s="97"/>
    </row>
    <row r="468" spans="1:86">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Z468" s="100"/>
      <c r="AA468" s="100"/>
      <c r="AB468" s="100"/>
      <c r="AC468" s="100"/>
      <c r="AD468" s="100"/>
      <c r="AE468" s="100"/>
      <c r="AF468" s="100"/>
      <c r="AG468" s="100"/>
      <c r="AH468" s="100"/>
      <c r="AI468" s="100"/>
      <c r="AJ468" s="100"/>
      <c r="AK468" s="100"/>
      <c r="AL468" s="100"/>
      <c r="AM468" s="97"/>
      <c r="AN468" s="97"/>
      <c r="AO468" s="97"/>
      <c r="AP468" s="97"/>
      <c r="AQ468" s="97"/>
      <c r="AR468" s="97"/>
      <c r="AS468" s="97"/>
      <c r="AT468" s="97"/>
      <c r="AU468" s="97"/>
      <c r="AV468" s="97"/>
      <c r="AW468" s="97"/>
      <c r="AX468" s="97"/>
      <c r="AY468" s="97"/>
      <c r="AZ468" s="97"/>
      <c r="BA468" s="97"/>
      <c r="BB468" s="97"/>
      <c r="BC468" s="97"/>
      <c r="BD468" s="97"/>
      <c r="BE468" s="97"/>
      <c r="BF468" s="97"/>
      <c r="BG468" s="97"/>
      <c r="BH468" s="97"/>
      <c r="BI468" s="97"/>
      <c r="BJ468" s="97"/>
      <c r="BK468" s="97"/>
      <c r="BL468" s="97"/>
      <c r="BM468" s="97"/>
      <c r="BN468" s="97"/>
      <c r="BO468" s="97"/>
      <c r="BP468" s="97"/>
      <c r="BQ468" s="97"/>
      <c r="BR468" s="97"/>
      <c r="BS468" s="97"/>
      <c r="BT468" s="97"/>
      <c r="BU468" s="97"/>
      <c r="BV468" s="97"/>
      <c r="BW468" s="97"/>
      <c r="BX468" s="97"/>
      <c r="BY468" s="97"/>
      <c r="BZ468" s="97"/>
      <c r="CA468" s="97"/>
      <c r="CB468" s="97"/>
      <c r="CC468" s="97"/>
      <c r="CD468" s="97"/>
      <c r="CE468" s="97"/>
      <c r="CF468" s="97"/>
      <c r="CG468" s="97"/>
      <c r="CH468" s="97"/>
    </row>
    <row r="469" spans="1:86">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Z469" s="100"/>
      <c r="AA469" s="100"/>
      <c r="AB469" s="100"/>
      <c r="AC469" s="100"/>
      <c r="AD469" s="100"/>
      <c r="AE469" s="100"/>
      <c r="AF469" s="100"/>
      <c r="AG469" s="100"/>
      <c r="AH469" s="100"/>
      <c r="AI469" s="100"/>
      <c r="AJ469" s="100"/>
      <c r="AK469" s="100"/>
      <c r="AL469" s="100"/>
      <c r="AM469" s="97"/>
      <c r="AN469" s="97"/>
      <c r="AO469" s="97"/>
      <c r="AP469" s="97"/>
      <c r="AQ469" s="97"/>
      <c r="AR469" s="97"/>
      <c r="AS469" s="97"/>
      <c r="AT469" s="97"/>
      <c r="AU469" s="97"/>
      <c r="AV469" s="97"/>
      <c r="AW469" s="97"/>
      <c r="AX469" s="97"/>
      <c r="AY469" s="97"/>
      <c r="AZ469" s="97"/>
      <c r="BA469" s="97"/>
      <c r="BB469" s="97"/>
      <c r="BC469" s="97"/>
      <c r="BD469" s="97"/>
      <c r="BE469" s="97"/>
      <c r="BF469" s="97"/>
      <c r="BG469" s="97"/>
      <c r="BH469" s="97"/>
      <c r="BI469" s="97"/>
      <c r="BJ469" s="97"/>
      <c r="BK469" s="97"/>
      <c r="BL469" s="97"/>
      <c r="BM469" s="97"/>
      <c r="BN469" s="97"/>
      <c r="BO469" s="97"/>
      <c r="BP469" s="97"/>
      <c r="BQ469" s="97"/>
      <c r="BR469" s="97"/>
      <c r="BS469" s="97"/>
      <c r="BT469" s="97"/>
      <c r="BU469" s="97"/>
      <c r="BV469" s="97"/>
      <c r="BW469" s="97"/>
      <c r="BX469" s="97"/>
      <c r="BY469" s="97"/>
      <c r="BZ469" s="97"/>
      <c r="CA469" s="97"/>
      <c r="CB469" s="97"/>
      <c r="CC469" s="97"/>
      <c r="CD469" s="97"/>
      <c r="CE469" s="97"/>
      <c r="CF469" s="97"/>
      <c r="CG469" s="97"/>
      <c r="CH469" s="97"/>
    </row>
    <row r="470" spans="1:86">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Z470" s="100"/>
      <c r="AA470" s="100"/>
      <c r="AB470" s="100"/>
      <c r="AC470" s="100"/>
      <c r="AD470" s="100"/>
      <c r="AE470" s="100"/>
      <c r="AF470" s="100"/>
      <c r="AG470" s="100"/>
      <c r="AH470" s="100"/>
      <c r="AI470" s="100"/>
      <c r="AJ470" s="100"/>
      <c r="AK470" s="100"/>
      <c r="AL470" s="100"/>
      <c r="AM470" s="97"/>
      <c r="AN470" s="97"/>
      <c r="AO470" s="97"/>
      <c r="AP470" s="97"/>
      <c r="AQ470" s="97"/>
      <c r="AR470" s="97"/>
      <c r="AS470" s="97"/>
      <c r="AT470" s="97"/>
      <c r="AU470" s="97"/>
      <c r="AV470" s="97"/>
      <c r="AW470" s="97"/>
      <c r="AX470" s="97"/>
      <c r="AY470" s="97"/>
      <c r="AZ470" s="97"/>
      <c r="BA470" s="97"/>
      <c r="BB470" s="97"/>
      <c r="BC470" s="97"/>
      <c r="BD470" s="97"/>
      <c r="BE470" s="97"/>
      <c r="BF470" s="97"/>
      <c r="BG470" s="97"/>
      <c r="BH470" s="97"/>
      <c r="BI470" s="97"/>
      <c r="BJ470" s="97"/>
      <c r="BK470" s="97"/>
      <c r="BL470" s="97"/>
      <c r="BM470" s="97"/>
      <c r="BN470" s="97"/>
      <c r="BO470" s="97"/>
      <c r="BP470" s="97"/>
      <c r="BQ470" s="97"/>
      <c r="BR470" s="97"/>
      <c r="BS470" s="97"/>
      <c r="BT470" s="97"/>
      <c r="BU470" s="97"/>
      <c r="BV470" s="97"/>
      <c r="BW470" s="97"/>
      <c r="BX470" s="97"/>
      <c r="BY470" s="97"/>
      <c r="BZ470" s="97"/>
      <c r="CA470" s="97"/>
      <c r="CB470" s="97"/>
      <c r="CC470" s="97"/>
      <c r="CD470" s="97"/>
      <c r="CE470" s="97"/>
      <c r="CF470" s="97"/>
      <c r="CG470" s="97"/>
      <c r="CH470" s="97"/>
    </row>
    <row r="471" spans="1:86">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Z471" s="100"/>
      <c r="AA471" s="100"/>
      <c r="AB471" s="100"/>
      <c r="AC471" s="100"/>
      <c r="AD471" s="100"/>
      <c r="AE471" s="100"/>
      <c r="AF471" s="100"/>
      <c r="AG471" s="100"/>
      <c r="AH471" s="100"/>
      <c r="AI471" s="100"/>
      <c r="AJ471" s="100"/>
      <c r="AK471" s="100"/>
      <c r="AL471" s="100"/>
      <c r="AM471" s="97"/>
      <c r="AN471" s="97"/>
      <c r="AO471" s="97"/>
      <c r="AP471" s="97"/>
      <c r="AQ471" s="97"/>
      <c r="AR471" s="97"/>
      <c r="AS471" s="97"/>
      <c r="AT471" s="97"/>
      <c r="AU471" s="97"/>
      <c r="AV471" s="97"/>
      <c r="AW471" s="97"/>
      <c r="AX471" s="97"/>
      <c r="AY471" s="97"/>
      <c r="AZ471" s="97"/>
      <c r="BA471" s="97"/>
      <c r="BB471" s="97"/>
      <c r="BC471" s="97"/>
      <c r="BD471" s="97"/>
      <c r="BE471" s="97"/>
      <c r="BF471" s="97"/>
      <c r="BG471" s="97"/>
      <c r="BH471" s="97"/>
      <c r="BI471" s="97"/>
      <c r="BJ471" s="97"/>
      <c r="BK471" s="97"/>
      <c r="BL471" s="97"/>
      <c r="BM471" s="97"/>
      <c r="BN471" s="97"/>
      <c r="BO471" s="97"/>
      <c r="BP471" s="97"/>
      <c r="BQ471" s="97"/>
      <c r="BR471" s="97"/>
      <c r="BS471" s="97"/>
      <c r="BT471" s="97"/>
      <c r="BU471" s="97"/>
      <c r="BV471" s="97"/>
      <c r="BW471" s="97"/>
      <c r="BX471" s="97"/>
      <c r="BY471" s="97"/>
      <c r="BZ471" s="97"/>
      <c r="CA471" s="97"/>
      <c r="CB471" s="97"/>
      <c r="CC471" s="97"/>
      <c r="CD471" s="97"/>
      <c r="CE471" s="97"/>
      <c r="CF471" s="97"/>
      <c r="CG471" s="97"/>
      <c r="CH471" s="97"/>
    </row>
    <row r="472" spans="1:86">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Z472" s="100"/>
      <c r="AA472" s="100"/>
      <c r="AB472" s="100"/>
      <c r="AC472" s="100"/>
      <c r="AD472" s="100"/>
      <c r="AE472" s="100"/>
      <c r="AF472" s="100"/>
      <c r="AG472" s="100"/>
      <c r="AH472" s="100"/>
      <c r="AI472" s="100"/>
      <c r="AJ472" s="100"/>
      <c r="AK472" s="100"/>
      <c r="AL472" s="100"/>
      <c r="AM472" s="97"/>
      <c r="AN472" s="97"/>
      <c r="AO472" s="97"/>
      <c r="AP472" s="97"/>
      <c r="AQ472" s="97"/>
      <c r="AR472" s="97"/>
      <c r="AS472" s="97"/>
      <c r="AT472" s="97"/>
      <c r="AU472" s="97"/>
      <c r="AV472" s="97"/>
      <c r="AW472" s="97"/>
      <c r="AX472" s="97"/>
      <c r="AY472" s="97"/>
      <c r="AZ472" s="97"/>
      <c r="BA472" s="97"/>
      <c r="BB472" s="97"/>
      <c r="BC472" s="97"/>
      <c r="BD472" s="97"/>
      <c r="BE472" s="97"/>
      <c r="BF472" s="97"/>
      <c r="BG472" s="97"/>
      <c r="BH472" s="97"/>
      <c r="BI472" s="97"/>
      <c r="BJ472" s="97"/>
      <c r="BK472" s="97"/>
      <c r="BL472" s="97"/>
      <c r="BM472" s="97"/>
      <c r="BN472" s="97"/>
      <c r="BO472" s="97"/>
      <c r="BP472" s="97"/>
      <c r="BQ472" s="97"/>
      <c r="BR472" s="97"/>
      <c r="BS472" s="97"/>
      <c r="BT472" s="97"/>
      <c r="BU472" s="97"/>
      <c r="BV472" s="97"/>
      <c r="BW472" s="97"/>
      <c r="BX472" s="97"/>
      <c r="BY472" s="97"/>
      <c r="BZ472" s="97"/>
      <c r="CA472" s="97"/>
      <c r="CB472" s="97"/>
      <c r="CC472" s="97"/>
      <c r="CD472" s="97"/>
      <c r="CE472" s="97"/>
      <c r="CF472" s="97"/>
      <c r="CG472" s="97"/>
      <c r="CH472" s="97"/>
    </row>
    <row r="473" spans="1:86">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Z473" s="100"/>
      <c r="AA473" s="100"/>
      <c r="AB473" s="100"/>
      <c r="AC473" s="100"/>
      <c r="AD473" s="100"/>
      <c r="AE473" s="100"/>
      <c r="AF473" s="100"/>
      <c r="AG473" s="100"/>
      <c r="AH473" s="100"/>
      <c r="AI473" s="100"/>
      <c r="AJ473" s="100"/>
      <c r="AK473" s="100"/>
      <c r="AL473" s="100"/>
      <c r="AM473" s="97"/>
      <c r="AN473" s="97"/>
      <c r="AO473" s="97"/>
      <c r="AP473" s="97"/>
      <c r="AQ473" s="97"/>
      <c r="AR473" s="97"/>
      <c r="AS473" s="97"/>
      <c r="AT473" s="97"/>
      <c r="AU473" s="97"/>
      <c r="AV473" s="97"/>
      <c r="AW473" s="97"/>
      <c r="AX473" s="97"/>
      <c r="AY473" s="97"/>
      <c r="AZ473" s="97"/>
      <c r="BA473" s="97"/>
      <c r="BB473" s="97"/>
      <c r="BC473" s="97"/>
      <c r="BD473" s="97"/>
      <c r="BE473" s="97"/>
      <c r="BF473" s="97"/>
      <c r="BG473" s="97"/>
      <c r="BH473" s="97"/>
      <c r="BI473" s="97"/>
      <c r="BJ473" s="97"/>
      <c r="BK473" s="97"/>
      <c r="BL473" s="97"/>
      <c r="BM473" s="97"/>
      <c r="BN473" s="97"/>
      <c r="BO473" s="97"/>
      <c r="BP473" s="97"/>
      <c r="BQ473" s="97"/>
      <c r="BR473" s="97"/>
      <c r="BS473" s="97"/>
      <c r="BT473" s="97"/>
      <c r="BU473" s="97"/>
      <c r="BV473" s="97"/>
      <c r="BW473" s="97"/>
      <c r="BX473" s="97"/>
      <c r="BY473" s="97"/>
      <c r="BZ473" s="97"/>
      <c r="CA473" s="97"/>
      <c r="CB473" s="97"/>
      <c r="CC473" s="97"/>
      <c r="CD473" s="97"/>
      <c r="CE473" s="97"/>
      <c r="CF473" s="97"/>
      <c r="CG473" s="97"/>
      <c r="CH473" s="97"/>
    </row>
    <row r="474" spans="1:86">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Z474" s="100"/>
      <c r="AA474" s="100"/>
      <c r="AB474" s="100"/>
      <c r="AC474" s="100"/>
      <c r="AD474" s="100"/>
      <c r="AE474" s="100"/>
      <c r="AF474" s="100"/>
      <c r="AG474" s="100"/>
      <c r="AH474" s="100"/>
      <c r="AI474" s="100"/>
      <c r="AJ474" s="100"/>
      <c r="AK474" s="100"/>
      <c r="AL474" s="100"/>
      <c r="AM474" s="97"/>
      <c r="AN474" s="97"/>
      <c r="AO474" s="97"/>
      <c r="AP474" s="97"/>
      <c r="AQ474" s="97"/>
      <c r="AR474" s="97"/>
      <c r="AS474" s="97"/>
      <c r="AT474" s="97"/>
      <c r="AU474" s="97"/>
      <c r="AV474" s="97"/>
      <c r="AW474" s="97"/>
      <c r="AX474" s="97"/>
      <c r="AY474" s="97"/>
      <c r="AZ474" s="97"/>
      <c r="BA474" s="97"/>
      <c r="BB474" s="97"/>
      <c r="BC474" s="97"/>
      <c r="BD474" s="97"/>
      <c r="BE474" s="97"/>
      <c r="BF474" s="97"/>
      <c r="BG474" s="97"/>
      <c r="BH474" s="97"/>
      <c r="BI474" s="97"/>
      <c r="BJ474" s="97"/>
      <c r="BK474" s="97"/>
      <c r="BL474" s="97"/>
      <c r="BM474" s="97"/>
      <c r="BN474" s="97"/>
      <c r="BO474" s="97"/>
      <c r="BP474" s="97"/>
      <c r="BQ474" s="97"/>
      <c r="BR474" s="97"/>
      <c r="BS474" s="97"/>
      <c r="BT474" s="97"/>
      <c r="BU474" s="97"/>
      <c r="BV474" s="97"/>
      <c r="BW474" s="97"/>
      <c r="BX474" s="97"/>
      <c r="BY474" s="97"/>
      <c r="BZ474" s="97"/>
      <c r="CA474" s="97"/>
      <c r="CB474" s="97"/>
      <c r="CC474" s="97"/>
      <c r="CD474" s="97"/>
      <c r="CE474" s="97"/>
      <c r="CF474" s="97"/>
      <c r="CG474" s="97"/>
      <c r="CH474" s="97"/>
    </row>
    <row r="475" spans="1:86">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Z475" s="100"/>
      <c r="AA475" s="100"/>
      <c r="AB475" s="100"/>
      <c r="AC475" s="100"/>
      <c r="AD475" s="100"/>
      <c r="AE475" s="100"/>
      <c r="AF475" s="100"/>
      <c r="AG475" s="100"/>
      <c r="AH475" s="100"/>
      <c r="AI475" s="100"/>
      <c r="AJ475" s="100"/>
      <c r="AK475" s="100"/>
      <c r="AL475" s="100"/>
      <c r="AM475" s="97"/>
      <c r="AN475" s="97"/>
      <c r="AO475" s="97"/>
      <c r="AP475" s="97"/>
      <c r="AQ475" s="97"/>
      <c r="AR475" s="97"/>
      <c r="AS475" s="97"/>
      <c r="AT475" s="97"/>
      <c r="AU475" s="97"/>
      <c r="AV475" s="97"/>
      <c r="AW475" s="97"/>
      <c r="AX475" s="97"/>
      <c r="AY475" s="97"/>
      <c r="AZ475" s="97"/>
      <c r="BA475" s="97"/>
      <c r="BB475" s="97"/>
      <c r="BC475" s="97"/>
      <c r="BD475" s="97"/>
      <c r="BE475" s="97"/>
      <c r="BF475" s="97"/>
      <c r="BG475" s="97"/>
      <c r="BH475" s="97"/>
      <c r="BI475" s="97"/>
      <c r="BJ475" s="97"/>
      <c r="BK475" s="97"/>
      <c r="BL475" s="97"/>
      <c r="BM475" s="97"/>
      <c r="BN475" s="97"/>
      <c r="BO475" s="97"/>
      <c r="BP475" s="97"/>
      <c r="BQ475" s="97"/>
      <c r="BR475" s="97"/>
      <c r="BS475" s="97"/>
      <c r="BT475" s="97"/>
      <c r="BU475" s="97"/>
      <c r="BV475" s="97"/>
      <c r="BW475" s="97"/>
      <c r="BX475" s="97"/>
      <c r="BY475" s="97"/>
      <c r="BZ475" s="97"/>
      <c r="CA475" s="97"/>
      <c r="CB475" s="97"/>
      <c r="CC475" s="97"/>
      <c r="CD475" s="97"/>
      <c r="CE475" s="97"/>
      <c r="CF475" s="97"/>
      <c r="CG475" s="97"/>
      <c r="CH475" s="97"/>
    </row>
    <row r="476" spans="1:8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Z476" s="100"/>
      <c r="AA476" s="100"/>
      <c r="AB476" s="100"/>
      <c r="AC476" s="100"/>
      <c r="AD476" s="100"/>
      <c r="AE476" s="100"/>
      <c r="AF476" s="100"/>
      <c r="AG476" s="100"/>
      <c r="AH476" s="100"/>
      <c r="AI476" s="100"/>
      <c r="AJ476" s="100"/>
      <c r="AK476" s="100"/>
      <c r="AL476" s="100"/>
      <c r="AM476" s="97"/>
      <c r="AN476" s="97"/>
      <c r="AO476" s="97"/>
      <c r="AP476" s="97"/>
      <c r="AQ476" s="97"/>
      <c r="AR476" s="97"/>
      <c r="AS476" s="97"/>
      <c r="AT476" s="97"/>
      <c r="AU476" s="97"/>
      <c r="AV476" s="97"/>
      <c r="AW476" s="97"/>
      <c r="AX476" s="97"/>
      <c r="AY476" s="97"/>
      <c r="AZ476" s="97"/>
      <c r="BA476" s="97"/>
      <c r="BB476" s="97"/>
      <c r="BC476" s="97"/>
      <c r="BD476" s="97"/>
      <c r="BE476" s="97"/>
      <c r="BF476" s="97"/>
      <c r="BG476" s="97"/>
      <c r="BH476" s="97"/>
      <c r="BI476" s="97"/>
      <c r="BJ476" s="97"/>
      <c r="BK476" s="97"/>
      <c r="BL476" s="97"/>
      <c r="BM476" s="97"/>
      <c r="BN476" s="97"/>
      <c r="BO476" s="97"/>
      <c r="BP476" s="97"/>
      <c r="BQ476" s="97"/>
      <c r="BR476" s="97"/>
      <c r="BS476" s="97"/>
      <c r="BT476" s="97"/>
      <c r="BU476" s="97"/>
      <c r="BV476" s="97"/>
      <c r="BW476" s="97"/>
      <c r="BX476" s="97"/>
      <c r="BY476" s="97"/>
      <c r="BZ476" s="97"/>
      <c r="CA476" s="97"/>
      <c r="CB476" s="97"/>
      <c r="CC476" s="97"/>
      <c r="CD476" s="97"/>
      <c r="CE476" s="97"/>
      <c r="CF476" s="97"/>
      <c r="CG476" s="97"/>
      <c r="CH476" s="97"/>
    </row>
    <row r="477" spans="1:86">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Z477" s="100"/>
      <c r="AA477" s="100"/>
      <c r="AB477" s="100"/>
      <c r="AC477" s="100"/>
      <c r="AD477" s="100"/>
      <c r="AE477" s="100"/>
      <c r="AF477" s="100"/>
      <c r="AG477" s="100"/>
      <c r="AH477" s="100"/>
      <c r="AI477" s="100"/>
      <c r="AJ477" s="100"/>
      <c r="AK477" s="100"/>
      <c r="AL477" s="100"/>
      <c r="AM477" s="97"/>
      <c r="AN477" s="97"/>
      <c r="AO477" s="97"/>
      <c r="AP477" s="97"/>
      <c r="AQ477" s="97"/>
      <c r="AR477" s="97"/>
      <c r="AS477" s="97"/>
      <c r="AT477" s="97"/>
      <c r="AU477" s="97"/>
      <c r="AV477" s="97"/>
      <c r="AW477" s="97"/>
      <c r="AX477" s="97"/>
      <c r="AY477" s="97"/>
      <c r="AZ477" s="97"/>
      <c r="BA477" s="97"/>
      <c r="BB477" s="97"/>
      <c r="BC477" s="97"/>
      <c r="BD477" s="97"/>
      <c r="BE477" s="97"/>
      <c r="BF477" s="97"/>
      <c r="BG477" s="97"/>
      <c r="BH477" s="97"/>
      <c r="BI477" s="97"/>
      <c r="BJ477" s="97"/>
      <c r="BK477" s="97"/>
      <c r="BL477" s="97"/>
      <c r="BM477" s="97"/>
      <c r="BN477" s="97"/>
      <c r="BO477" s="97"/>
      <c r="BP477" s="97"/>
      <c r="BQ477" s="97"/>
      <c r="BR477" s="97"/>
      <c r="BS477" s="97"/>
      <c r="BT477" s="97"/>
      <c r="BU477" s="97"/>
      <c r="BV477" s="97"/>
      <c r="BW477" s="97"/>
      <c r="BX477" s="97"/>
      <c r="BY477" s="97"/>
      <c r="BZ477" s="97"/>
      <c r="CA477" s="97"/>
      <c r="CB477" s="97"/>
      <c r="CC477" s="97"/>
      <c r="CD477" s="97"/>
      <c r="CE477" s="97"/>
      <c r="CF477" s="97"/>
      <c r="CG477" s="97"/>
      <c r="CH477" s="97"/>
    </row>
    <row r="478" spans="1:86">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Z478" s="100"/>
      <c r="AA478" s="100"/>
      <c r="AB478" s="100"/>
      <c r="AC478" s="100"/>
      <c r="AD478" s="100"/>
      <c r="AE478" s="100"/>
      <c r="AF478" s="100"/>
      <c r="AG478" s="100"/>
      <c r="AH478" s="100"/>
      <c r="AI478" s="100"/>
      <c r="AJ478" s="100"/>
      <c r="AK478" s="100"/>
      <c r="AL478" s="100"/>
      <c r="AM478" s="97"/>
      <c r="AN478" s="97"/>
      <c r="AO478" s="97"/>
      <c r="AP478" s="97"/>
      <c r="AQ478" s="97"/>
      <c r="AR478" s="97"/>
      <c r="AS478" s="97"/>
      <c r="AT478" s="97"/>
      <c r="AU478" s="97"/>
      <c r="AV478" s="97"/>
      <c r="AW478" s="97"/>
      <c r="AX478" s="97"/>
      <c r="AY478" s="97"/>
      <c r="AZ478" s="97"/>
      <c r="BA478" s="97"/>
      <c r="BB478" s="97"/>
      <c r="BC478" s="97"/>
      <c r="BD478" s="97"/>
      <c r="BE478" s="97"/>
      <c r="BF478" s="97"/>
      <c r="BG478" s="97"/>
      <c r="BH478" s="97"/>
      <c r="BI478" s="97"/>
      <c r="BJ478" s="97"/>
      <c r="BK478" s="97"/>
      <c r="BL478" s="97"/>
      <c r="BM478" s="97"/>
      <c r="BN478" s="97"/>
      <c r="BO478" s="97"/>
      <c r="BP478" s="97"/>
      <c r="BQ478" s="97"/>
      <c r="BR478" s="97"/>
      <c r="BS478" s="97"/>
      <c r="BT478" s="97"/>
      <c r="BU478" s="97"/>
      <c r="BV478" s="97"/>
      <c r="BW478" s="97"/>
      <c r="BX478" s="97"/>
      <c r="BY478" s="97"/>
      <c r="BZ478" s="97"/>
      <c r="CA478" s="97"/>
      <c r="CB478" s="97"/>
      <c r="CC478" s="97"/>
      <c r="CD478" s="97"/>
      <c r="CE478" s="97"/>
      <c r="CF478" s="97"/>
      <c r="CG478" s="97"/>
      <c r="CH478" s="97"/>
    </row>
    <row r="479" spans="1:86">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Z479" s="100"/>
      <c r="AA479" s="100"/>
      <c r="AB479" s="100"/>
      <c r="AC479" s="100"/>
      <c r="AD479" s="100"/>
      <c r="AE479" s="100"/>
      <c r="AF479" s="100"/>
      <c r="AG479" s="100"/>
      <c r="AH479" s="100"/>
      <c r="AI479" s="100"/>
      <c r="AJ479" s="100"/>
      <c r="AK479" s="100"/>
      <c r="AL479" s="100"/>
      <c r="AM479" s="97"/>
      <c r="AN479" s="97"/>
      <c r="AO479" s="97"/>
      <c r="AP479" s="97"/>
      <c r="AQ479" s="97"/>
      <c r="AR479" s="97"/>
      <c r="AS479" s="97"/>
      <c r="AT479" s="97"/>
      <c r="AU479" s="97"/>
      <c r="AV479" s="97"/>
      <c r="AW479" s="97"/>
      <c r="AX479" s="97"/>
      <c r="AY479" s="97"/>
      <c r="AZ479" s="97"/>
      <c r="BA479" s="97"/>
      <c r="BB479" s="97"/>
      <c r="BC479" s="97"/>
      <c r="BD479" s="97"/>
      <c r="BE479" s="97"/>
      <c r="BF479" s="97"/>
      <c r="BG479" s="97"/>
      <c r="BH479" s="97"/>
      <c r="BI479" s="97"/>
      <c r="BJ479" s="97"/>
      <c r="BK479" s="97"/>
      <c r="BL479" s="97"/>
      <c r="BM479" s="97"/>
      <c r="BN479" s="97"/>
      <c r="BO479" s="97"/>
      <c r="BP479" s="97"/>
      <c r="BQ479" s="97"/>
      <c r="BR479" s="97"/>
      <c r="BS479" s="97"/>
      <c r="BT479" s="97"/>
      <c r="BU479" s="97"/>
      <c r="BV479" s="97"/>
      <c r="BW479" s="97"/>
      <c r="BX479" s="97"/>
      <c r="BY479" s="97"/>
      <c r="BZ479" s="97"/>
      <c r="CA479" s="97"/>
      <c r="CB479" s="97"/>
      <c r="CC479" s="97"/>
      <c r="CD479" s="97"/>
      <c r="CE479" s="97"/>
      <c r="CF479" s="97"/>
      <c r="CG479" s="97"/>
      <c r="CH479" s="97"/>
    </row>
    <row r="480" spans="1:86">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Z480" s="100"/>
      <c r="AA480" s="100"/>
      <c r="AB480" s="100"/>
      <c r="AC480" s="100"/>
      <c r="AD480" s="100"/>
      <c r="AE480" s="100"/>
      <c r="AF480" s="100"/>
      <c r="AG480" s="100"/>
      <c r="AH480" s="100"/>
      <c r="AI480" s="100"/>
      <c r="AJ480" s="100"/>
      <c r="AK480" s="100"/>
      <c r="AL480" s="100"/>
      <c r="AM480" s="97"/>
      <c r="AN480" s="97"/>
      <c r="AO480" s="97"/>
      <c r="AP480" s="97"/>
      <c r="AQ480" s="97"/>
      <c r="AR480" s="97"/>
      <c r="AS480" s="97"/>
      <c r="AT480" s="97"/>
      <c r="AU480" s="97"/>
      <c r="AV480" s="97"/>
      <c r="AW480" s="97"/>
      <c r="AX480" s="97"/>
      <c r="AY480" s="97"/>
      <c r="AZ480" s="97"/>
      <c r="BA480" s="97"/>
      <c r="BB480" s="97"/>
      <c r="BC480" s="97"/>
      <c r="BD480" s="97"/>
      <c r="BE480" s="97"/>
      <c r="BF480" s="97"/>
      <c r="BG480" s="97"/>
      <c r="BH480" s="97"/>
      <c r="BI480" s="97"/>
      <c r="BJ480" s="97"/>
      <c r="BK480" s="97"/>
      <c r="BL480" s="97"/>
      <c r="BM480" s="97"/>
      <c r="BN480" s="97"/>
      <c r="BO480" s="97"/>
      <c r="BP480" s="97"/>
      <c r="BQ480" s="97"/>
      <c r="BR480" s="97"/>
      <c r="BS480" s="97"/>
      <c r="BT480" s="97"/>
      <c r="BU480" s="97"/>
      <c r="BV480" s="97"/>
      <c r="BW480" s="97"/>
      <c r="BX480" s="97"/>
      <c r="BY480" s="97"/>
      <c r="BZ480" s="97"/>
      <c r="CA480" s="97"/>
      <c r="CB480" s="97"/>
      <c r="CC480" s="97"/>
      <c r="CD480" s="97"/>
      <c r="CE480" s="97"/>
      <c r="CF480" s="97"/>
      <c r="CG480" s="97"/>
      <c r="CH480" s="97"/>
    </row>
    <row r="481" spans="1:86">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Z481" s="100"/>
      <c r="AA481" s="100"/>
      <c r="AB481" s="100"/>
      <c r="AC481" s="100"/>
      <c r="AD481" s="100"/>
      <c r="AE481" s="100"/>
      <c r="AF481" s="100"/>
      <c r="AG481" s="100"/>
      <c r="AH481" s="100"/>
      <c r="AI481" s="100"/>
      <c r="AJ481" s="100"/>
      <c r="AK481" s="100"/>
      <c r="AL481" s="100"/>
      <c r="AM481" s="97"/>
      <c r="AN481" s="97"/>
      <c r="AO481" s="97"/>
      <c r="AP481" s="97"/>
      <c r="AQ481" s="97"/>
      <c r="AR481" s="97"/>
      <c r="AS481" s="97"/>
      <c r="AT481" s="97"/>
      <c r="AU481" s="97"/>
      <c r="AV481" s="97"/>
      <c r="AW481" s="97"/>
      <c r="AX481" s="97"/>
      <c r="AY481" s="97"/>
      <c r="AZ481" s="97"/>
      <c r="BA481" s="97"/>
      <c r="BB481" s="97"/>
      <c r="BC481" s="97"/>
      <c r="BD481" s="97"/>
      <c r="BE481" s="97"/>
      <c r="BF481" s="97"/>
      <c r="BG481" s="97"/>
      <c r="BH481" s="97"/>
      <c r="BI481" s="97"/>
      <c r="BJ481" s="97"/>
      <c r="BK481" s="97"/>
      <c r="BL481" s="97"/>
      <c r="BM481" s="97"/>
      <c r="BN481" s="97"/>
      <c r="BO481" s="97"/>
      <c r="BP481" s="97"/>
      <c r="BQ481" s="97"/>
      <c r="BR481" s="97"/>
      <c r="BS481" s="97"/>
      <c r="BT481" s="97"/>
      <c r="BU481" s="97"/>
      <c r="BV481" s="97"/>
      <c r="BW481" s="97"/>
      <c r="BX481" s="97"/>
      <c r="BY481" s="97"/>
      <c r="BZ481" s="97"/>
      <c r="CA481" s="97"/>
      <c r="CB481" s="97"/>
      <c r="CC481" s="97"/>
      <c r="CD481" s="97"/>
      <c r="CE481" s="97"/>
      <c r="CF481" s="97"/>
      <c r="CG481" s="97"/>
      <c r="CH481" s="97"/>
    </row>
    <row r="482" spans="1:86">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Z482" s="100"/>
      <c r="AA482" s="100"/>
      <c r="AB482" s="100"/>
      <c r="AC482" s="100"/>
      <c r="AD482" s="100"/>
      <c r="AE482" s="100"/>
      <c r="AF482" s="100"/>
      <c r="AG482" s="100"/>
      <c r="AH482" s="100"/>
      <c r="AI482" s="100"/>
      <c r="AJ482" s="100"/>
      <c r="AK482" s="100"/>
      <c r="AL482" s="100"/>
      <c r="AM482" s="97"/>
      <c r="AN482" s="97"/>
      <c r="AO482" s="97"/>
      <c r="AP482" s="97"/>
      <c r="AQ482" s="97"/>
      <c r="AR482" s="97"/>
      <c r="AS482" s="97"/>
      <c r="AT482" s="97"/>
      <c r="AU482" s="97"/>
      <c r="AV482" s="97"/>
      <c r="AW482" s="97"/>
      <c r="AX482" s="97"/>
      <c r="AY482" s="97"/>
      <c r="AZ482" s="97"/>
      <c r="BA482" s="97"/>
      <c r="BB482" s="97"/>
      <c r="BC482" s="97"/>
      <c r="BD482" s="97"/>
      <c r="BE482" s="97"/>
      <c r="BF482" s="97"/>
      <c r="BG482" s="97"/>
      <c r="BH482" s="97"/>
      <c r="BI482" s="97"/>
      <c r="BJ482" s="97"/>
      <c r="BK482" s="97"/>
      <c r="BL482" s="97"/>
      <c r="BM482" s="97"/>
      <c r="BN482" s="97"/>
      <c r="BO482" s="97"/>
      <c r="BP482" s="97"/>
      <c r="BQ482" s="97"/>
      <c r="BR482" s="97"/>
      <c r="BS482" s="97"/>
      <c r="BT482" s="97"/>
      <c r="BU482" s="97"/>
      <c r="BV482" s="97"/>
      <c r="BW482" s="97"/>
      <c r="BX482" s="97"/>
      <c r="BY482" s="97"/>
      <c r="BZ482" s="97"/>
      <c r="CA482" s="97"/>
      <c r="CB482" s="97"/>
      <c r="CC482" s="97"/>
      <c r="CD482" s="97"/>
      <c r="CE482" s="97"/>
      <c r="CF482" s="97"/>
      <c r="CG482" s="97"/>
      <c r="CH482" s="97"/>
    </row>
    <row r="483" spans="1:86">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Z483" s="100"/>
      <c r="AA483" s="100"/>
      <c r="AB483" s="100"/>
      <c r="AC483" s="100"/>
      <c r="AD483" s="100"/>
      <c r="AE483" s="100"/>
      <c r="AF483" s="100"/>
      <c r="AG483" s="100"/>
      <c r="AH483" s="100"/>
      <c r="AI483" s="100"/>
      <c r="AJ483" s="100"/>
      <c r="AK483" s="100"/>
      <c r="AL483" s="100"/>
      <c r="AM483" s="97"/>
      <c r="AN483" s="97"/>
      <c r="AO483" s="97"/>
      <c r="AP483" s="97"/>
      <c r="AQ483" s="97"/>
      <c r="AR483" s="97"/>
      <c r="AS483" s="97"/>
      <c r="AT483" s="97"/>
      <c r="AU483" s="97"/>
      <c r="AV483" s="97"/>
      <c r="AW483" s="97"/>
      <c r="AX483" s="97"/>
      <c r="AY483" s="97"/>
      <c r="AZ483" s="97"/>
      <c r="BA483" s="97"/>
      <c r="BB483" s="97"/>
      <c r="BC483" s="97"/>
      <c r="BD483" s="97"/>
      <c r="BE483" s="97"/>
      <c r="BF483" s="97"/>
      <c r="BG483" s="97"/>
      <c r="BH483" s="97"/>
      <c r="BI483" s="97"/>
      <c r="BJ483" s="97"/>
      <c r="BK483" s="97"/>
      <c r="BL483" s="97"/>
      <c r="BM483" s="97"/>
      <c r="BN483" s="97"/>
      <c r="BO483" s="97"/>
      <c r="BP483" s="97"/>
      <c r="BQ483" s="97"/>
      <c r="BR483" s="97"/>
      <c r="BS483" s="97"/>
      <c r="BT483" s="97"/>
      <c r="BU483" s="97"/>
      <c r="BV483" s="97"/>
      <c r="BW483" s="97"/>
      <c r="BX483" s="97"/>
      <c r="BY483" s="97"/>
      <c r="BZ483" s="97"/>
      <c r="CA483" s="97"/>
      <c r="CB483" s="97"/>
      <c r="CC483" s="97"/>
      <c r="CD483" s="97"/>
      <c r="CE483" s="97"/>
      <c r="CF483" s="97"/>
      <c r="CG483" s="97"/>
      <c r="CH483" s="97"/>
    </row>
    <row r="484" spans="1:86">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Z484" s="100"/>
      <c r="AA484" s="100"/>
      <c r="AB484" s="100"/>
      <c r="AC484" s="100"/>
      <c r="AD484" s="100"/>
      <c r="AE484" s="100"/>
      <c r="AF484" s="100"/>
      <c r="AG484" s="100"/>
      <c r="AH484" s="100"/>
      <c r="AI484" s="100"/>
      <c r="AJ484" s="100"/>
      <c r="AK484" s="100"/>
      <c r="AL484" s="100"/>
      <c r="AM484" s="97"/>
      <c r="AN484" s="97"/>
      <c r="AO484" s="97"/>
      <c r="AP484" s="97"/>
      <c r="AQ484" s="97"/>
      <c r="AR484" s="97"/>
      <c r="AS484" s="97"/>
      <c r="AT484" s="97"/>
      <c r="AU484" s="97"/>
      <c r="AV484" s="97"/>
      <c r="AW484" s="97"/>
      <c r="AX484" s="97"/>
      <c r="AY484" s="97"/>
      <c r="AZ484" s="97"/>
      <c r="BA484" s="97"/>
      <c r="BB484" s="97"/>
      <c r="BC484" s="97"/>
      <c r="BD484" s="97"/>
      <c r="BE484" s="97"/>
      <c r="BF484" s="97"/>
      <c r="BG484" s="97"/>
      <c r="BH484" s="97"/>
      <c r="BI484" s="97"/>
      <c r="BJ484" s="97"/>
      <c r="BK484" s="97"/>
      <c r="BL484" s="97"/>
      <c r="BM484" s="97"/>
      <c r="BN484" s="97"/>
      <c r="BO484" s="97"/>
      <c r="BP484" s="97"/>
      <c r="BQ484" s="97"/>
      <c r="BR484" s="97"/>
      <c r="BS484" s="97"/>
      <c r="BT484" s="97"/>
      <c r="BU484" s="97"/>
      <c r="BV484" s="97"/>
      <c r="BW484" s="97"/>
      <c r="BX484" s="97"/>
      <c r="BY484" s="97"/>
      <c r="BZ484" s="97"/>
      <c r="CA484" s="97"/>
      <c r="CB484" s="97"/>
      <c r="CC484" s="97"/>
      <c r="CD484" s="97"/>
      <c r="CE484" s="97"/>
      <c r="CF484" s="97"/>
      <c r="CG484" s="97"/>
      <c r="CH484" s="97"/>
    </row>
    <row r="485" spans="1:86">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Z485" s="100"/>
      <c r="AA485" s="100"/>
      <c r="AB485" s="100"/>
      <c r="AC485" s="100"/>
      <c r="AD485" s="100"/>
      <c r="AE485" s="100"/>
      <c r="AF485" s="100"/>
      <c r="AG485" s="100"/>
      <c r="AH485" s="100"/>
      <c r="AI485" s="100"/>
      <c r="AJ485" s="100"/>
      <c r="AK485" s="100"/>
      <c r="AL485" s="100"/>
      <c r="AM485" s="97"/>
      <c r="AN485" s="97"/>
      <c r="AO485" s="97"/>
      <c r="AP485" s="97"/>
      <c r="AQ485" s="97"/>
      <c r="AR485" s="97"/>
      <c r="AS485" s="97"/>
      <c r="AT485" s="97"/>
      <c r="AU485" s="97"/>
      <c r="AV485" s="97"/>
      <c r="AW485" s="97"/>
      <c r="AX485" s="97"/>
      <c r="AY485" s="97"/>
      <c r="AZ485" s="97"/>
      <c r="BA485" s="97"/>
      <c r="BB485" s="97"/>
      <c r="BC485" s="97"/>
      <c r="BD485" s="97"/>
      <c r="BE485" s="97"/>
      <c r="BF485" s="97"/>
      <c r="BG485" s="97"/>
      <c r="BH485" s="97"/>
      <c r="BI485" s="97"/>
      <c r="BJ485" s="97"/>
      <c r="BK485" s="97"/>
      <c r="BL485" s="97"/>
      <c r="BM485" s="97"/>
      <c r="BN485" s="97"/>
      <c r="BO485" s="97"/>
      <c r="BP485" s="97"/>
      <c r="BQ485" s="97"/>
      <c r="BR485" s="97"/>
      <c r="BS485" s="97"/>
      <c r="BT485" s="97"/>
      <c r="BU485" s="97"/>
      <c r="BV485" s="97"/>
      <c r="BW485" s="97"/>
      <c r="BX485" s="97"/>
      <c r="BY485" s="97"/>
      <c r="BZ485" s="97"/>
      <c r="CA485" s="97"/>
      <c r="CB485" s="97"/>
      <c r="CC485" s="97"/>
      <c r="CD485" s="97"/>
      <c r="CE485" s="97"/>
      <c r="CF485" s="97"/>
      <c r="CG485" s="97"/>
      <c r="CH485" s="97"/>
    </row>
    <row r="486" spans="1: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Z486" s="100"/>
      <c r="AA486" s="100"/>
      <c r="AB486" s="100"/>
      <c r="AC486" s="100"/>
      <c r="AD486" s="100"/>
      <c r="AE486" s="100"/>
      <c r="AF486" s="100"/>
      <c r="AG486" s="100"/>
      <c r="AH486" s="100"/>
      <c r="AI486" s="100"/>
      <c r="AJ486" s="100"/>
      <c r="AK486" s="100"/>
      <c r="AL486" s="100"/>
      <c r="AM486" s="97"/>
      <c r="AN486" s="97"/>
      <c r="AO486" s="97"/>
      <c r="AP486" s="97"/>
      <c r="AQ486" s="97"/>
      <c r="AR486" s="97"/>
      <c r="AS486" s="97"/>
      <c r="AT486" s="97"/>
      <c r="AU486" s="97"/>
      <c r="AV486" s="97"/>
      <c r="AW486" s="97"/>
      <c r="AX486" s="97"/>
      <c r="AY486" s="97"/>
      <c r="AZ486" s="97"/>
      <c r="BA486" s="97"/>
      <c r="BB486" s="97"/>
      <c r="BC486" s="97"/>
      <c r="BD486" s="97"/>
      <c r="BE486" s="97"/>
      <c r="BF486" s="97"/>
      <c r="BG486" s="97"/>
      <c r="BH486" s="97"/>
      <c r="BI486" s="97"/>
      <c r="BJ486" s="97"/>
      <c r="BK486" s="97"/>
      <c r="BL486" s="97"/>
      <c r="BM486" s="97"/>
      <c r="BN486" s="97"/>
      <c r="BO486" s="97"/>
      <c r="BP486" s="97"/>
      <c r="BQ486" s="97"/>
      <c r="BR486" s="97"/>
      <c r="BS486" s="97"/>
      <c r="BT486" s="97"/>
      <c r="BU486" s="97"/>
      <c r="BV486" s="97"/>
      <c r="BW486" s="97"/>
      <c r="BX486" s="97"/>
      <c r="BY486" s="97"/>
      <c r="BZ486" s="97"/>
      <c r="CA486" s="97"/>
      <c r="CB486" s="97"/>
      <c r="CC486" s="97"/>
      <c r="CD486" s="97"/>
      <c r="CE486" s="97"/>
      <c r="CF486" s="97"/>
      <c r="CG486" s="97"/>
      <c r="CH486" s="97"/>
    </row>
    <row r="487" spans="1:86">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Z487" s="100"/>
      <c r="AA487" s="100"/>
      <c r="AB487" s="100"/>
      <c r="AC487" s="100"/>
      <c r="AD487" s="100"/>
      <c r="AE487" s="100"/>
      <c r="AF487" s="100"/>
      <c r="AG487" s="100"/>
      <c r="AH487" s="100"/>
      <c r="AI487" s="100"/>
      <c r="AJ487" s="100"/>
      <c r="AK487" s="100"/>
      <c r="AL487" s="100"/>
      <c r="AM487" s="97"/>
      <c r="AN487" s="97"/>
      <c r="AO487" s="97"/>
      <c r="AP487" s="97"/>
      <c r="AQ487" s="97"/>
      <c r="AR487" s="97"/>
      <c r="AS487" s="97"/>
      <c r="AT487" s="97"/>
      <c r="AU487" s="97"/>
      <c r="AV487" s="97"/>
      <c r="AW487" s="97"/>
      <c r="AX487" s="97"/>
      <c r="AY487" s="97"/>
      <c r="AZ487" s="97"/>
      <c r="BA487" s="97"/>
      <c r="BB487" s="97"/>
      <c r="BC487" s="97"/>
      <c r="BD487" s="97"/>
      <c r="BE487" s="97"/>
      <c r="BF487" s="97"/>
      <c r="BG487" s="97"/>
      <c r="BH487" s="97"/>
      <c r="BI487" s="97"/>
      <c r="BJ487" s="97"/>
      <c r="BK487" s="97"/>
      <c r="BL487" s="97"/>
      <c r="BM487" s="97"/>
      <c r="BN487" s="97"/>
      <c r="BO487" s="97"/>
      <c r="BP487" s="97"/>
      <c r="BQ487" s="97"/>
      <c r="BR487" s="97"/>
      <c r="BS487" s="97"/>
      <c r="BT487" s="97"/>
      <c r="BU487" s="97"/>
      <c r="BV487" s="97"/>
      <c r="BW487" s="97"/>
      <c r="BX487" s="97"/>
      <c r="BY487" s="97"/>
      <c r="BZ487" s="97"/>
      <c r="CA487" s="97"/>
      <c r="CB487" s="97"/>
      <c r="CC487" s="97"/>
      <c r="CD487" s="97"/>
      <c r="CE487" s="97"/>
      <c r="CF487" s="97"/>
      <c r="CG487" s="97"/>
      <c r="CH487" s="97"/>
    </row>
    <row r="488" spans="1:86">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Z488" s="100"/>
      <c r="AA488" s="100"/>
      <c r="AB488" s="100"/>
      <c r="AC488" s="100"/>
      <c r="AD488" s="100"/>
      <c r="AE488" s="100"/>
      <c r="AF488" s="100"/>
      <c r="AG488" s="100"/>
      <c r="AH488" s="100"/>
      <c r="AI488" s="100"/>
      <c r="AJ488" s="100"/>
      <c r="AK488" s="100"/>
      <c r="AL488" s="100"/>
      <c r="AM488" s="97"/>
      <c r="AN488" s="97"/>
      <c r="AO488" s="97"/>
      <c r="AP488" s="97"/>
      <c r="AQ488" s="97"/>
      <c r="AR488" s="97"/>
      <c r="AS488" s="97"/>
      <c r="AT488" s="97"/>
      <c r="AU488" s="97"/>
      <c r="AV488" s="97"/>
      <c r="AW488" s="97"/>
      <c r="AX488" s="97"/>
      <c r="AY488" s="97"/>
      <c r="AZ488" s="97"/>
      <c r="BA488" s="97"/>
      <c r="BB488" s="97"/>
      <c r="BC488" s="97"/>
      <c r="BD488" s="97"/>
      <c r="BE488" s="97"/>
      <c r="BF488" s="97"/>
      <c r="BG488" s="97"/>
      <c r="BH488" s="97"/>
      <c r="BI488" s="97"/>
      <c r="BJ488" s="97"/>
      <c r="BK488" s="97"/>
      <c r="BL488" s="97"/>
      <c r="BM488" s="97"/>
      <c r="BN488" s="97"/>
      <c r="BO488" s="97"/>
      <c r="BP488" s="97"/>
      <c r="BQ488" s="97"/>
      <c r="BR488" s="97"/>
      <c r="BS488" s="97"/>
      <c r="BT488" s="97"/>
      <c r="BU488" s="97"/>
      <c r="BV488" s="97"/>
      <c r="BW488" s="97"/>
      <c r="BX488" s="97"/>
      <c r="BY488" s="97"/>
      <c r="BZ488" s="97"/>
      <c r="CA488" s="97"/>
      <c r="CB488" s="97"/>
      <c r="CC488" s="97"/>
      <c r="CD488" s="97"/>
      <c r="CE488" s="97"/>
      <c r="CF488" s="97"/>
      <c r="CG488" s="97"/>
      <c r="CH488" s="97"/>
    </row>
    <row r="489" spans="1:86">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Z489" s="100"/>
      <c r="AA489" s="100"/>
      <c r="AB489" s="100"/>
      <c r="AC489" s="100"/>
      <c r="AD489" s="100"/>
      <c r="AE489" s="100"/>
      <c r="AF489" s="100"/>
      <c r="AG489" s="100"/>
      <c r="AH489" s="100"/>
      <c r="AI489" s="100"/>
      <c r="AJ489" s="100"/>
      <c r="AK489" s="100"/>
      <c r="AL489" s="100"/>
      <c r="AM489" s="97"/>
      <c r="AN489" s="97"/>
      <c r="AO489" s="97"/>
      <c r="AP489" s="97"/>
      <c r="AQ489" s="97"/>
      <c r="AR489" s="97"/>
      <c r="AS489" s="97"/>
      <c r="AT489" s="97"/>
      <c r="AU489" s="97"/>
      <c r="AV489" s="97"/>
      <c r="AW489" s="97"/>
      <c r="AX489" s="97"/>
      <c r="AY489" s="97"/>
      <c r="AZ489" s="97"/>
      <c r="BA489" s="97"/>
      <c r="BB489" s="97"/>
      <c r="BC489" s="97"/>
      <c r="BD489" s="97"/>
      <c r="BE489" s="97"/>
      <c r="BF489" s="97"/>
      <c r="BG489" s="97"/>
      <c r="BH489" s="97"/>
      <c r="BI489" s="97"/>
      <c r="BJ489" s="97"/>
      <c r="BK489" s="97"/>
      <c r="BL489" s="97"/>
      <c r="BM489" s="97"/>
      <c r="BN489" s="97"/>
      <c r="BO489" s="97"/>
      <c r="BP489" s="97"/>
      <c r="BQ489" s="97"/>
      <c r="BR489" s="97"/>
      <c r="BS489" s="97"/>
      <c r="BT489" s="97"/>
      <c r="BU489" s="97"/>
      <c r="BV489" s="97"/>
      <c r="BW489" s="97"/>
      <c r="BX489" s="97"/>
      <c r="BY489" s="97"/>
      <c r="BZ489" s="97"/>
      <c r="CA489" s="97"/>
      <c r="CB489" s="97"/>
      <c r="CC489" s="97"/>
      <c r="CD489" s="97"/>
      <c r="CE489" s="97"/>
      <c r="CF489" s="97"/>
      <c r="CG489" s="97"/>
      <c r="CH489" s="97"/>
    </row>
    <row r="490" spans="1:86">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Z490" s="100"/>
      <c r="AA490" s="100"/>
      <c r="AB490" s="100"/>
      <c r="AC490" s="100"/>
      <c r="AD490" s="100"/>
      <c r="AE490" s="100"/>
      <c r="AF490" s="100"/>
      <c r="AG490" s="100"/>
      <c r="AH490" s="100"/>
      <c r="AI490" s="100"/>
      <c r="AJ490" s="100"/>
      <c r="AK490" s="100"/>
      <c r="AL490" s="100"/>
      <c r="AM490" s="97"/>
      <c r="AN490" s="97"/>
      <c r="AO490" s="97"/>
      <c r="AP490" s="97"/>
      <c r="AQ490" s="97"/>
      <c r="AR490" s="97"/>
      <c r="AS490" s="97"/>
      <c r="AT490" s="97"/>
      <c r="AU490" s="97"/>
      <c r="AV490" s="97"/>
      <c r="AW490" s="97"/>
      <c r="AX490" s="97"/>
      <c r="AY490" s="97"/>
      <c r="AZ490" s="97"/>
      <c r="BA490" s="97"/>
      <c r="BB490" s="97"/>
      <c r="BC490" s="97"/>
      <c r="BD490" s="97"/>
      <c r="BE490" s="97"/>
      <c r="BF490" s="97"/>
      <c r="BG490" s="97"/>
      <c r="BH490" s="97"/>
      <c r="BI490" s="97"/>
      <c r="BJ490" s="97"/>
      <c r="BK490" s="97"/>
      <c r="BL490" s="97"/>
      <c r="BM490" s="97"/>
      <c r="BN490" s="97"/>
      <c r="BO490" s="97"/>
      <c r="BP490" s="97"/>
      <c r="BQ490" s="97"/>
      <c r="BR490" s="97"/>
      <c r="BS490" s="97"/>
      <c r="BT490" s="97"/>
      <c r="BU490" s="97"/>
      <c r="BV490" s="97"/>
      <c r="BW490" s="97"/>
      <c r="BX490" s="97"/>
      <c r="BY490" s="97"/>
      <c r="BZ490" s="97"/>
      <c r="CA490" s="97"/>
      <c r="CB490" s="97"/>
      <c r="CC490" s="97"/>
      <c r="CD490" s="97"/>
      <c r="CE490" s="97"/>
      <c r="CF490" s="97"/>
      <c r="CG490" s="97"/>
      <c r="CH490" s="97"/>
    </row>
    <row r="491" spans="1:86">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Z491" s="100"/>
      <c r="AA491" s="100"/>
      <c r="AB491" s="100"/>
      <c r="AC491" s="100"/>
      <c r="AD491" s="100"/>
      <c r="AE491" s="100"/>
      <c r="AF491" s="100"/>
      <c r="AG491" s="100"/>
      <c r="AH491" s="100"/>
      <c r="AI491" s="100"/>
      <c r="AJ491" s="100"/>
      <c r="AK491" s="100"/>
      <c r="AL491" s="100"/>
      <c r="AM491" s="97"/>
      <c r="AN491" s="97"/>
      <c r="AO491" s="97"/>
      <c r="AP491" s="97"/>
      <c r="AQ491" s="97"/>
      <c r="AR491" s="97"/>
      <c r="AS491" s="97"/>
      <c r="AT491" s="97"/>
      <c r="AU491" s="97"/>
      <c r="AV491" s="97"/>
      <c r="AW491" s="97"/>
      <c r="AX491" s="97"/>
      <c r="AY491" s="97"/>
      <c r="AZ491" s="97"/>
      <c r="BA491" s="97"/>
      <c r="BB491" s="97"/>
      <c r="BC491" s="97"/>
      <c r="BD491" s="97"/>
      <c r="BE491" s="97"/>
      <c r="BF491" s="97"/>
      <c r="BG491" s="97"/>
      <c r="BH491" s="97"/>
      <c r="BI491" s="97"/>
      <c r="BJ491" s="97"/>
      <c r="BK491" s="97"/>
      <c r="BL491" s="97"/>
      <c r="BM491" s="97"/>
      <c r="BN491" s="97"/>
      <c r="BO491" s="97"/>
      <c r="BP491" s="97"/>
      <c r="BQ491" s="97"/>
      <c r="BR491" s="97"/>
      <c r="BS491" s="97"/>
      <c r="BT491" s="97"/>
      <c r="BU491" s="97"/>
      <c r="BV491" s="97"/>
      <c r="BW491" s="97"/>
      <c r="BX491" s="97"/>
      <c r="BY491" s="97"/>
      <c r="BZ491" s="97"/>
      <c r="CA491" s="97"/>
      <c r="CB491" s="97"/>
      <c r="CC491" s="97"/>
      <c r="CD491" s="97"/>
      <c r="CE491" s="97"/>
      <c r="CF491" s="97"/>
      <c r="CG491" s="97"/>
      <c r="CH491" s="97"/>
    </row>
    <row r="492" spans="1:86">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Z492" s="100"/>
      <c r="AA492" s="100"/>
      <c r="AB492" s="100"/>
      <c r="AC492" s="100"/>
      <c r="AD492" s="100"/>
      <c r="AE492" s="100"/>
      <c r="AF492" s="100"/>
      <c r="AG492" s="100"/>
      <c r="AH492" s="100"/>
      <c r="AI492" s="100"/>
      <c r="AJ492" s="100"/>
      <c r="AK492" s="100"/>
      <c r="AL492" s="100"/>
      <c r="AM492" s="97"/>
      <c r="AN492" s="97"/>
      <c r="AO492" s="97"/>
      <c r="AP492" s="97"/>
      <c r="AQ492" s="97"/>
      <c r="AR492" s="97"/>
      <c r="AS492" s="97"/>
      <c r="AT492" s="97"/>
      <c r="AU492" s="97"/>
      <c r="AV492" s="97"/>
      <c r="AW492" s="97"/>
      <c r="AX492" s="97"/>
      <c r="AY492" s="97"/>
      <c r="AZ492" s="97"/>
      <c r="BA492" s="97"/>
      <c r="BB492" s="97"/>
      <c r="BC492" s="97"/>
      <c r="BD492" s="97"/>
      <c r="BE492" s="97"/>
      <c r="BF492" s="97"/>
      <c r="BG492" s="97"/>
      <c r="BH492" s="97"/>
      <c r="BI492" s="97"/>
      <c r="BJ492" s="97"/>
      <c r="BK492" s="97"/>
      <c r="BL492" s="97"/>
      <c r="BM492" s="97"/>
      <c r="BN492" s="97"/>
      <c r="BO492" s="97"/>
      <c r="BP492" s="97"/>
      <c r="BQ492" s="97"/>
      <c r="BR492" s="97"/>
      <c r="BS492" s="97"/>
      <c r="BT492" s="97"/>
      <c r="BU492" s="97"/>
      <c r="BV492" s="97"/>
      <c r="BW492" s="97"/>
      <c r="BX492" s="97"/>
      <c r="BY492" s="97"/>
      <c r="BZ492" s="97"/>
      <c r="CA492" s="97"/>
      <c r="CB492" s="97"/>
      <c r="CC492" s="97"/>
      <c r="CD492" s="97"/>
      <c r="CE492" s="97"/>
      <c r="CF492" s="97"/>
      <c r="CG492" s="97"/>
      <c r="CH492" s="97"/>
    </row>
    <row r="493" spans="1:86">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Z493" s="100"/>
      <c r="AA493" s="100"/>
      <c r="AB493" s="100"/>
      <c r="AC493" s="100"/>
      <c r="AD493" s="100"/>
      <c r="AE493" s="100"/>
      <c r="AF493" s="100"/>
      <c r="AG493" s="100"/>
      <c r="AH493" s="100"/>
      <c r="AI493" s="100"/>
      <c r="AJ493" s="100"/>
      <c r="AK493" s="100"/>
      <c r="AL493" s="100"/>
      <c r="AM493" s="97"/>
      <c r="AN493" s="97"/>
      <c r="AO493" s="97"/>
      <c r="AP493" s="97"/>
      <c r="AQ493" s="97"/>
      <c r="AR493" s="97"/>
      <c r="AS493" s="97"/>
      <c r="AT493" s="97"/>
      <c r="AU493" s="97"/>
      <c r="AV493" s="97"/>
      <c r="AW493" s="97"/>
      <c r="AX493" s="97"/>
      <c r="AY493" s="97"/>
      <c r="AZ493" s="97"/>
      <c r="BA493" s="97"/>
      <c r="BB493" s="97"/>
      <c r="BC493" s="97"/>
      <c r="BD493" s="97"/>
      <c r="BE493" s="97"/>
      <c r="BF493" s="97"/>
      <c r="BG493" s="97"/>
      <c r="BH493" s="97"/>
      <c r="BI493" s="97"/>
      <c r="BJ493" s="97"/>
      <c r="BK493" s="97"/>
      <c r="BL493" s="97"/>
      <c r="BM493" s="97"/>
      <c r="BN493" s="97"/>
      <c r="BO493" s="97"/>
      <c r="BP493" s="97"/>
      <c r="BQ493" s="97"/>
      <c r="BR493" s="97"/>
      <c r="BS493" s="97"/>
      <c r="BT493" s="97"/>
      <c r="BU493" s="97"/>
      <c r="BV493" s="97"/>
      <c r="BW493" s="97"/>
      <c r="BX493" s="97"/>
      <c r="BY493" s="97"/>
      <c r="BZ493" s="97"/>
      <c r="CA493" s="97"/>
      <c r="CB493" s="97"/>
      <c r="CC493" s="97"/>
      <c r="CD493" s="97"/>
      <c r="CE493" s="97"/>
      <c r="CF493" s="97"/>
      <c r="CG493" s="97"/>
      <c r="CH493" s="97"/>
    </row>
    <row r="494" spans="1:86">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Z494" s="100"/>
      <c r="AA494" s="100"/>
      <c r="AB494" s="100"/>
      <c r="AC494" s="100"/>
      <c r="AD494" s="100"/>
      <c r="AE494" s="100"/>
      <c r="AF494" s="100"/>
      <c r="AG494" s="100"/>
      <c r="AH494" s="100"/>
      <c r="AI494" s="100"/>
      <c r="AJ494" s="100"/>
      <c r="AK494" s="100"/>
      <c r="AL494" s="100"/>
      <c r="AM494" s="97"/>
      <c r="AN494" s="97"/>
      <c r="AO494" s="97"/>
      <c r="AP494" s="97"/>
      <c r="AQ494" s="97"/>
      <c r="AR494" s="97"/>
      <c r="AS494" s="97"/>
      <c r="AT494" s="97"/>
      <c r="AU494" s="97"/>
      <c r="AV494" s="97"/>
      <c r="AW494" s="97"/>
      <c r="AX494" s="97"/>
      <c r="AY494" s="97"/>
      <c r="AZ494" s="97"/>
      <c r="BA494" s="97"/>
      <c r="BB494" s="97"/>
      <c r="BC494" s="97"/>
      <c r="BD494" s="97"/>
      <c r="BE494" s="97"/>
      <c r="BF494" s="97"/>
      <c r="BG494" s="97"/>
      <c r="BH494" s="97"/>
      <c r="BI494" s="97"/>
      <c r="BJ494" s="97"/>
      <c r="BK494" s="97"/>
      <c r="BL494" s="97"/>
      <c r="BM494" s="97"/>
      <c r="BN494" s="97"/>
      <c r="BO494" s="97"/>
      <c r="BP494" s="97"/>
      <c r="BQ494" s="97"/>
      <c r="BR494" s="97"/>
      <c r="BS494" s="97"/>
      <c r="BT494" s="97"/>
      <c r="BU494" s="97"/>
      <c r="BV494" s="97"/>
      <c r="BW494" s="97"/>
      <c r="BX494" s="97"/>
      <c r="BY494" s="97"/>
      <c r="BZ494" s="97"/>
      <c r="CA494" s="97"/>
      <c r="CB494" s="97"/>
      <c r="CC494" s="97"/>
      <c r="CD494" s="97"/>
      <c r="CE494" s="97"/>
      <c r="CF494" s="97"/>
      <c r="CG494" s="97"/>
      <c r="CH494" s="97"/>
    </row>
    <row r="495" spans="1:86">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Z495" s="100"/>
      <c r="AA495" s="100"/>
      <c r="AB495" s="100"/>
      <c r="AC495" s="100"/>
      <c r="AD495" s="100"/>
      <c r="AE495" s="100"/>
      <c r="AF495" s="100"/>
      <c r="AG495" s="100"/>
      <c r="AH495" s="100"/>
      <c r="AI495" s="100"/>
      <c r="AJ495" s="100"/>
      <c r="AK495" s="100"/>
      <c r="AL495" s="100"/>
      <c r="AM495" s="97"/>
      <c r="AN495" s="97"/>
      <c r="AO495" s="97"/>
      <c r="AP495" s="97"/>
      <c r="AQ495" s="97"/>
      <c r="AR495" s="97"/>
      <c r="AS495" s="97"/>
      <c r="AT495" s="97"/>
      <c r="AU495" s="97"/>
      <c r="AV495" s="97"/>
      <c r="AW495" s="97"/>
      <c r="AX495" s="97"/>
      <c r="AY495" s="97"/>
      <c r="AZ495" s="97"/>
      <c r="BA495" s="97"/>
      <c r="BB495" s="97"/>
      <c r="BC495" s="97"/>
      <c r="BD495" s="97"/>
      <c r="BE495" s="97"/>
      <c r="BF495" s="97"/>
      <c r="BG495" s="97"/>
      <c r="BH495" s="97"/>
      <c r="BI495" s="97"/>
      <c r="BJ495" s="97"/>
      <c r="BK495" s="97"/>
      <c r="BL495" s="97"/>
      <c r="BM495" s="97"/>
      <c r="BN495" s="97"/>
      <c r="BO495" s="97"/>
      <c r="BP495" s="97"/>
      <c r="BQ495" s="97"/>
      <c r="BR495" s="97"/>
      <c r="BS495" s="97"/>
      <c r="BT495" s="97"/>
      <c r="BU495" s="97"/>
      <c r="BV495" s="97"/>
      <c r="BW495" s="97"/>
      <c r="BX495" s="97"/>
      <c r="BY495" s="97"/>
      <c r="BZ495" s="97"/>
      <c r="CA495" s="97"/>
      <c r="CB495" s="97"/>
      <c r="CC495" s="97"/>
      <c r="CD495" s="97"/>
      <c r="CE495" s="97"/>
      <c r="CF495" s="97"/>
      <c r="CG495" s="97"/>
      <c r="CH495" s="97"/>
    </row>
    <row r="496" spans="1:8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Z496" s="100"/>
      <c r="AA496" s="100"/>
      <c r="AB496" s="100"/>
      <c r="AC496" s="100"/>
      <c r="AD496" s="100"/>
      <c r="AE496" s="100"/>
      <c r="AF496" s="100"/>
      <c r="AG496" s="100"/>
      <c r="AH496" s="100"/>
      <c r="AI496" s="100"/>
      <c r="AJ496" s="100"/>
      <c r="AK496" s="100"/>
      <c r="AL496" s="100"/>
      <c r="AM496" s="97"/>
      <c r="AN496" s="97"/>
      <c r="AO496" s="97"/>
      <c r="AP496" s="97"/>
      <c r="AQ496" s="97"/>
      <c r="AR496" s="97"/>
      <c r="AS496" s="97"/>
      <c r="AT496" s="97"/>
      <c r="AU496" s="97"/>
      <c r="AV496" s="97"/>
      <c r="AW496" s="97"/>
      <c r="AX496" s="97"/>
      <c r="AY496" s="97"/>
      <c r="AZ496" s="97"/>
      <c r="BA496" s="97"/>
      <c r="BB496" s="97"/>
      <c r="BC496" s="97"/>
      <c r="BD496" s="97"/>
      <c r="BE496" s="97"/>
      <c r="BF496" s="97"/>
      <c r="BG496" s="97"/>
      <c r="BH496" s="97"/>
      <c r="BI496" s="97"/>
      <c r="BJ496" s="97"/>
      <c r="BK496" s="97"/>
      <c r="BL496" s="97"/>
      <c r="BM496" s="97"/>
      <c r="BN496" s="97"/>
      <c r="BO496" s="97"/>
      <c r="BP496" s="97"/>
      <c r="BQ496" s="97"/>
      <c r="BR496" s="97"/>
      <c r="BS496" s="97"/>
      <c r="BT496" s="97"/>
      <c r="BU496" s="97"/>
      <c r="BV496" s="97"/>
      <c r="BW496" s="97"/>
      <c r="BX496" s="97"/>
      <c r="BY496" s="97"/>
      <c r="BZ496" s="97"/>
      <c r="CA496" s="97"/>
      <c r="CB496" s="97"/>
      <c r="CC496" s="97"/>
      <c r="CD496" s="97"/>
      <c r="CE496" s="97"/>
      <c r="CF496" s="97"/>
      <c r="CG496" s="97"/>
      <c r="CH496" s="97"/>
    </row>
    <row r="497" spans="1:86">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Z497" s="100"/>
      <c r="AA497" s="100"/>
      <c r="AB497" s="100"/>
      <c r="AC497" s="100"/>
      <c r="AD497" s="100"/>
      <c r="AE497" s="100"/>
      <c r="AF497" s="100"/>
      <c r="AG497" s="100"/>
      <c r="AH497" s="100"/>
      <c r="AI497" s="100"/>
      <c r="AJ497" s="100"/>
      <c r="AK497" s="100"/>
      <c r="AL497" s="100"/>
      <c r="AM497" s="97"/>
      <c r="AN497" s="97"/>
      <c r="AO497" s="97"/>
      <c r="AP497" s="97"/>
      <c r="AQ497" s="97"/>
      <c r="AR497" s="97"/>
      <c r="AS497" s="97"/>
      <c r="AT497" s="97"/>
      <c r="AU497" s="97"/>
      <c r="AV497" s="97"/>
      <c r="AW497" s="97"/>
      <c r="AX497" s="97"/>
      <c r="AY497" s="97"/>
      <c r="AZ497" s="97"/>
      <c r="BA497" s="97"/>
      <c r="BB497" s="97"/>
      <c r="BC497" s="97"/>
      <c r="BD497" s="97"/>
      <c r="BE497" s="97"/>
      <c r="BF497" s="97"/>
      <c r="BG497" s="97"/>
      <c r="BH497" s="97"/>
      <c r="BI497" s="97"/>
      <c r="BJ497" s="97"/>
      <c r="BK497" s="97"/>
      <c r="BL497" s="97"/>
      <c r="BM497" s="97"/>
      <c r="BN497" s="97"/>
      <c r="BO497" s="97"/>
      <c r="BP497" s="97"/>
      <c r="BQ497" s="97"/>
      <c r="BR497" s="97"/>
      <c r="BS497" s="97"/>
      <c r="BT497" s="97"/>
      <c r="BU497" s="97"/>
      <c r="BV497" s="97"/>
      <c r="BW497" s="97"/>
      <c r="BX497" s="97"/>
      <c r="BY497" s="97"/>
      <c r="BZ497" s="97"/>
      <c r="CA497" s="97"/>
      <c r="CB497" s="97"/>
      <c r="CC497" s="97"/>
      <c r="CD497" s="97"/>
      <c r="CE497" s="97"/>
      <c r="CF497" s="97"/>
      <c r="CG497" s="97"/>
      <c r="CH497" s="97"/>
    </row>
    <row r="498" spans="1:86">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Z498" s="100"/>
      <c r="AA498" s="100"/>
      <c r="AB498" s="100"/>
      <c r="AC498" s="100"/>
      <c r="AD498" s="100"/>
      <c r="AE498" s="100"/>
      <c r="AF498" s="100"/>
      <c r="AG498" s="100"/>
      <c r="AH498" s="100"/>
      <c r="AI498" s="100"/>
      <c r="AJ498" s="100"/>
      <c r="AK498" s="100"/>
      <c r="AL498" s="100"/>
      <c r="AM498" s="97"/>
      <c r="AN498" s="97"/>
      <c r="AO498" s="97"/>
      <c r="AP498" s="97"/>
      <c r="AQ498" s="97"/>
      <c r="AR498" s="97"/>
      <c r="AS498" s="97"/>
      <c r="AT498" s="97"/>
      <c r="AU498" s="97"/>
      <c r="AV498" s="97"/>
      <c r="AW498" s="97"/>
      <c r="AX498" s="97"/>
      <c r="AY498" s="97"/>
      <c r="AZ498" s="97"/>
      <c r="BA498" s="97"/>
      <c r="BB498" s="97"/>
      <c r="BC498" s="97"/>
      <c r="BD498" s="97"/>
      <c r="BE498" s="97"/>
      <c r="BF498" s="97"/>
      <c r="BG498" s="97"/>
      <c r="BH498" s="97"/>
      <c r="BI498" s="97"/>
      <c r="BJ498" s="97"/>
      <c r="BK498" s="97"/>
      <c r="BL498" s="97"/>
      <c r="BM498" s="97"/>
      <c r="BN498" s="97"/>
      <c r="BO498" s="97"/>
      <c r="BP498" s="97"/>
      <c r="BQ498" s="97"/>
      <c r="BR498" s="97"/>
      <c r="BS498" s="97"/>
      <c r="BT498" s="97"/>
      <c r="BU498" s="97"/>
      <c r="BV498" s="97"/>
      <c r="BW498" s="97"/>
      <c r="BX498" s="97"/>
      <c r="BY498" s="97"/>
      <c r="BZ498" s="97"/>
      <c r="CA498" s="97"/>
      <c r="CB498" s="97"/>
      <c r="CC498" s="97"/>
      <c r="CD498" s="97"/>
      <c r="CE498" s="97"/>
      <c r="CF498" s="97"/>
      <c r="CG498" s="97"/>
      <c r="CH498" s="97"/>
    </row>
    <row r="499" spans="1:86">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Z499" s="100"/>
      <c r="AA499" s="100"/>
      <c r="AB499" s="100"/>
      <c r="AC499" s="100"/>
      <c r="AD499" s="100"/>
      <c r="AE499" s="100"/>
      <c r="AF499" s="100"/>
      <c r="AG499" s="100"/>
      <c r="AH499" s="100"/>
      <c r="AI499" s="100"/>
      <c r="AJ499" s="100"/>
      <c r="AK499" s="100"/>
      <c r="AL499" s="100"/>
      <c r="AM499" s="97"/>
      <c r="AN499" s="97"/>
      <c r="AO499" s="97"/>
      <c r="AP499" s="97"/>
      <c r="AQ499" s="97"/>
      <c r="AR499" s="97"/>
      <c r="AS499" s="97"/>
      <c r="AT499" s="97"/>
      <c r="AU499" s="97"/>
      <c r="AV499" s="97"/>
      <c r="AW499" s="97"/>
      <c r="AX499" s="97"/>
      <c r="AY499" s="97"/>
      <c r="AZ499" s="97"/>
      <c r="BA499" s="97"/>
      <c r="BB499" s="97"/>
      <c r="BC499" s="97"/>
      <c r="BD499" s="97"/>
      <c r="BE499" s="97"/>
      <c r="BF499" s="97"/>
      <c r="BG499" s="97"/>
      <c r="BH499" s="97"/>
      <c r="BI499" s="97"/>
      <c r="BJ499" s="97"/>
      <c r="BK499" s="97"/>
      <c r="BL499" s="97"/>
      <c r="BM499" s="97"/>
      <c r="BN499" s="97"/>
      <c r="BO499" s="97"/>
      <c r="BP499" s="97"/>
      <c r="BQ499" s="97"/>
      <c r="BR499" s="97"/>
      <c r="BS499" s="97"/>
      <c r="BT499" s="97"/>
      <c r="BU499" s="97"/>
      <c r="BV499" s="97"/>
      <c r="BW499" s="97"/>
      <c r="BX499" s="97"/>
      <c r="BY499" s="97"/>
      <c r="BZ499" s="97"/>
      <c r="CA499" s="97"/>
      <c r="CB499" s="97"/>
      <c r="CC499" s="97"/>
      <c r="CD499" s="97"/>
      <c r="CE499" s="97"/>
      <c r="CF499" s="97"/>
      <c r="CG499" s="97"/>
      <c r="CH499" s="97"/>
    </row>
    <row r="500" spans="1:86">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Z500" s="100"/>
      <c r="AA500" s="100"/>
      <c r="AB500" s="100"/>
      <c r="AC500" s="100"/>
      <c r="AD500" s="100"/>
      <c r="AE500" s="100"/>
      <c r="AF500" s="100"/>
      <c r="AG500" s="100"/>
      <c r="AH500" s="100"/>
      <c r="AI500" s="100"/>
      <c r="AJ500" s="100"/>
      <c r="AK500" s="100"/>
      <c r="AL500" s="100"/>
      <c r="AM500" s="97"/>
      <c r="AN500" s="97"/>
      <c r="AO500" s="97"/>
      <c r="AP500" s="97"/>
      <c r="AQ500" s="97"/>
      <c r="AR500" s="97"/>
      <c r="AS500" s="97"/>
      <c r="AT500" s="97"/>
      <c r="AU500" s="97"/>
      <c r="AV500" s="97"/>
      <c r="AW500" s="97"/>
      <c r="AX500" s="97"/>
      <c r="AY500" s="97"/>
      <c r="AZ500" s="97"/>
      <c r="BA500" s="97"/>
      <c r="BB500" s="97"/>
      <c r="BC500" s="97"/>
      <c r="BD500" s="97"/>
      <c r="BE500" s="97"/>
      <c r="BF500" s="97"/>
      <c r="BG500" s="97"/>
      <c r="BH500" s="97"/>
      <c r="BI500" s="97"/>
      <c r="BJ500" s="97"/>
      <c r="BK500" s="97"/>
      <c r="BL500" s="97"/>
      <c r="BM500" s="97"/>
      <c r="BN500" s="97"/>
      <c r="BO500" s="97"/>
      <c r="BP500" s="97"/>
      <c r="BQ500" s="97"/>
      <c r="BR500" s="97"/>
      <c r="BS500" s="97"/>
      <c r="BT500" s="97"/>
      <c r="BU500" s="97"/>
      <c r="BV500" s="97"/>
      <c r="BW500" s="97"/>
      <c r="BX500" s="97"/>
      <c r="BY500" s="97"/>
      <c r="BZ500" s="97"/>
      <c r="CA500" s="97"/>
      <c r="CB500" s="97"/>
      <c r="CC500" s="97"/>
      <c r="CD500" s="97"/>
      <c r="CE500" s="97"/>
      <c r="CF500" s="97"/>
      <c r="CG500" s="97"/>
      <c r="CH500" s="97"/>
    </row>
    <row r="501" spans="1:86">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Z501" s="100"/>
      <c r="AA501" s="100"/>
      <c r="AB501" s="100"/>
      <c r="AC501" s="100"/>
      <c r="AD501" s="100"/>
      <c r="AE501" s="100"/>
      <c r="AF501" s="100"/>
      <c r="AG501" s="100"/>
      <c r="AH501" s="100"/>
      <c r="AI501" s="100"/>
      <c r="AJ501" s="100"/>
      <c r="AK501" s="100"/>
      <c r="AL501" s="100"/>
      <c r="AM501" s="97"/>
      <c r="AN501" s="97"/>
      <c r="AO501" s="97"/>
      <c r="AP501" s="97"/>
      <c r="AQ501" s="97"/>
      <c r="AR501" s="97"/>
      <c r="AS501" s="97"/>
      <c r="AT501" s="97"/>
      <c r="AU501" s="97"/>
      <c r="AV501" s="97"/>
      <c r="AW501" s="97"/>
      <c r="AX501" s="97"/>
      <c r="AY501" s="97"/>
      <c r="AZ501" s="97"/>
      <c r="BA501" s="97"/>
      <c r="BB501" s="97"/>
      <c r="BC501" s="97"/>
      <c r="BD501" s="97"/>
      <c r="BE501" s="97"/>
      <c r="BF501" s="97"/>
      <c r="BG501" s="97"/>
      <c r="BH501" s="97"/>
      <c r="BI501" s="97"/>
      <c r="BJ501" s="97"/>
      <c r="BK501" s="97"/>
      <c r="BL501" s="97"/>
      <c r="BM501" s="97"/>
      <c r="BN501" s="97"/>
      <c r="BO501" s="97"/>
      <c r="BP501" s="97"/>
      <c r="BQ501" s="97"/>
      <c r="BR501" s="97"/>
      <c r="BS501" s="97"/>
      <c r="BT501" s="97"/>
      <c r="BU501" s="97"/>
      <c r="BV501" s="97"/>
      <c r="BW501" s="97"/>
      <c r="BX501" s="97"/>
      <c r="BY501" s="97"/>
      <c r="BZ501" s="97"/>
      <c r="CA501" s="97"/>
      <c r="CB501" s="97"/>
      <c r="CC501" s="97"/>
      <c r="CD501" s="97"/>
      <c r="CE501" s="97"/>
      <c r="CF501" s="97"/>
      <c r="CG501" s="97"/>
      <c r="CH501" s="97"/>
    </row>
    <row r="502" spans="1:86">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Z502" s="100"/>
      <c r="AA502" s="100"/>
      <c r="AB502" s="100"/>
      <c r="AC502" s="100"/>
      <c r="AD502" s="100"/>
      <c r="AE502" s="100"/>
      <c r="AF502" s="100"/>
      <c r="AG502" s="100"/>
      <c r="AH502" s="100"/>
      <c r="AI502" s="100"/>
      <c r="AJ502" s="100"/>
      <c r="AK502" s="100"/>
      <c r="AL502" s="100"/>
      <c r="AM502" s="97"/>
      <c r="AN502" s="97"/>
      <c r="AO502" s="97"/>
      <c r="AP502" s="97"/>
      <c r="AQ502" s="97"/>
      <c r="AR502" s="97"/>
      <c r="AS502" s="97"/>
      <c r="AT502" s="97"/>
      <c r="AU502" s="97"/>
      <c r="AV502" s="97"/>
      <c r="AW502" s="97"/>
      <c r="AX502" s="97"/>
      <c r="AY502" s="97"/>
      <c r="AZ502" s="97"/>
      <c r="BA502" s="97"/>
      <c r="BB502" s="97"/>
      <c r="BC502" s="97"/>
      <c r="BD502" s="97"/>
      <c r="BE502" s="97"/>
      <c r="BF502" s="97"/>
      <c r="BG502" s="97"/>
      <c r="BH502" s="97"/>
      <c r="BI502" s="97"/>
      <c r="BJ502" s="97"/>
      <c r="BK502" s="97"/>
      <c r="BL502" s="97"/>
      <c r="BM502" s="97"/>
      <c r="BN502" s="97"/>
      <c r="BO502" s="97"/>
      <c r="BP502" s="97"/>
      <c r="BQ502" s="97"/>
      <c r="BR502" s="97"/>
      <c r="BS502" s="97"/>
      <c r="BT502" s="97"/>
      <c r="BU502" s="97"/>
      <c r="BV502" s="97"/>
      <c r="BW502" s="97"/>
      <c r="BX502" s="97"/>
      <c r="BY502" s="97"/>
      <c r="BZ502" s="97"/>
      <c r="CA502" s="97"/>
      <c r="CB502" s="97"/>
      <c r="CC502" s="97"/>
      <c r="CD502" s="97"/>
      <c r="CE502" s="97"/>
      <c r="CF502" s="97"/>
      <c r="CG502" s="97"/>
      <c r="CH502" s="97"/>
    </row>
    <row r="503" spans="1:86">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Z503" s="100"/>
      <c r="AA503" s="100"/>
      <c r="AB503" s="100"/>
      <c r="AC503" s="100"/>
      <c r="AD503" s="100"/>
      <c r="AE503" s="100"/>
      <c r="AF503" s="100"/>
      <c r="AG503" s="100"/>
      <c r="AH503" s="100"/>
      <c r="AI503" s="100"/>
      <c r="AJ503" s="100"/>
      <c r="AK503" s="100"/>
      <c r="AL503" s="100"/>
      <c r="AM503" s="97"/>
      <c r="AN503" s="97"/>
      <c r="AO503" s="97"/>
      <c r="AP503" s="97"/>
      <c r="AQ503" s="97"/>
      <c r="AR503" s="97"/>
      <c r="AS503" s="97"/>
      <c r="AT503" s="97"/>
      <c r="AU503" s="97"/>
      <c r="AV503" s="97"/>
      <c r="AW503" s="97"/>
      <c r="AX503" s="97"/>
      <c r="AY503" s="97"/>
      <c r="AZ503" s="97"/>
      <c r="BA503" s="97"/>
      <c r="BB503" s="97"/>
      <c r="BC503" s="97"/>
      <c r="BD503" s="97"/>
      <c r="BE503" s="97"/>
      <c r="BF503" s="97"/>
      <c r="BG503" s="97"/>
      <c r="BH503" s="97"/>
      <c r="BI503" s="97"/>
      <c r="BJ503" s="97"/>
      <c r="BK503" s="97"/>
      <c r="BL503" s="97"/>
      <c r="BM503" s="97"/>
      <c r="BN503" s="97"/>
      <c r="BO503" s="97"/>
      <c r="BP503" s="97"/>
      <c r="BQ503" s="97"/>
      <c r="BR503" s="97"/>
      <c r="BS503" s="97"/>
      <c r="BT503" s="97"/>
      <c r="BU503" s="97"/>
      <c r="BV503" s="97"/>
      <c r="BW503" s="97"/>
      <c r="BX503" s="97"/>
      <c r="BY503" s="97"/>
      <c r="BZ503" s="97"/>
      <c r="CA503" s="97"/>
      <c r="CB503" s="97"/>
      <c r="CC503" s="97"/>
      <c r="CD503" s="97"/>
      <c r="CE503" s="97"/>
      <c r="CF503" s="97"/>
      <c r="CG503" s="97"/>
      <c r="CH503" s="97"/>
    </row>
    <row r="504" spans="1:86">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Z504" s="100"/>
      <c r="AA504" s="100"/>
      <c r="AB504" s="100"/>
      <c r="AC504" s="100"/>
      <c r="AD504" s="100"/>
      <c r="AE504" s="100"/>
      <c r="AF504" s="100"/>
      <c r="AG504" s="100"/>
      <c r="AH504" s="100"/>
      <c r="AI504" s="100"/>
      <c r="AJ504" s="100"/>
      <c r="AK504" s="100"/>
      <c r="AL504" s="100"/>
      <c r="AM504" s="97"/>
      <c r="AN504" s="97"/>
      <c r="AO504" s="97"/>
      <c r="AP504" s="97"/>
      <c r="AQ504" s="97"/>
      <c r="AR504" s="97"/>
      <c r="AS504" s="97"/>
      <c r="AT504" s="97"/>
      <c r="AU504" s="97"/>
      <c r="AV504" s="97"/>
      <c r="AW504" s="97"/>
      <c r="AX504" s="97"/>
      <c r="AY504" s="97"/>
      <c r="AZ504" s="97"/>
      <c r="BA504" s="97"/>
      <c r="BB504" s="97"/>
      <c r="BC504" s="97"/>
      <c r="BD504" s="97"/>
      <c r="BE504" s="97"/>
      <c r="BF504" s="97"/>
      <c r="BG504" s="97"/>
      <c r="BH504" s="97"/>
      <c r="BI504" s="97"/>
      <c r="BJ504" s="97"/>
      <c r="BK504" s="97"/>
      <c r="BL504" s="97"/>
      <c r="BM504" s="97"/>
      <c r="BN504" s="97"/>
      <c r="BO504" s="97"/>
      <c r="BP504" s="97"/>
      <c r="BQ504" s="97"/>
      <c r="BR504" s="97"/>
      <c r="BS504" s="97"/>
      <c r="BT504" s="97"/>
      <c r="BU504" s="97"/>
      <c r="BV504" s="97"/>
      <c r="BW504" s="97"/>
      <c r="BX504" s="97"/>
      <c r="BY504" s="97"/>
      <c r="BZ504" s="97"/>
      <c r="CA504" s="97"/>
      <c r="CB504" s="97"/>
      <c r="CC504" s="97"/>
      <c r="CD504" s="97"/>
      <c r="CE504" s="97"/>
      <c r="CF504" s="97"/>
      <c r="CG504" s="97"/>
      <c r="CH504" s="97"/>
    </row>
    <row r="505" spans="1:86">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Z505" s="100"/>
      <c r="AA505" s="100"/>
      <c r="AB505" s="100"/>
      <c r="AC505" s="100"/>
      <c r="AD505" s="100"/>
      <c r="AE505" s="100"/>
      <c r="AF505" s="100"/>
      <c r="AG505" s="100"/>
      <c r="AH505" s="100"/>
      <c r="AI505" s="100"/>
      <c r="AJ505" s="100"/>
      <c r="AK505" s="100"/>
      <c r="AL505" s="100"/>
      <c r="AM505" s="97"/>
      <c r="AN505" s="97"/>
      <c r="AO505" s="97"/>
      <c r="AP505" s="97"/>
      <c r="AQ505" s="97"/>
      <c r="AR505" s="97"/>
      <c r="AS505" s="97"/>
      <c r="AT505" s="97"/>
      <c r="AU505" s="97"/>
      <c r="AV505" s="97"/>
      <c r="AW505" s="97"/>
      <c r="AX505" s="97"/>
      <c r="AY505" s="97"/>
      <c r="AZ505" s="97"/>
      <c r="BA505" s="97"/>
      <c r="BB505" s="97"/>
      <c r="BC505" s="97"/>
      <c r="BD505" s="97"/>
      <c r="BE505" s="97"/>
      <c r="BF505" s="97"/>
      <c r="BG505" s="97"/>
      <c r="BH505" s="97"/>
      <c r="BI505" s="97"/>
      <c r="BJ505" s="97"/>
      <c r="BK505" s="97"/>
      <c r="BL505" s="97"/>
      <c r="BM505" s="97"/>
      <c r="BN505" s="97"/>
      <c r="BO505" s="97"/>
      <c r="BP505" s="97"/>
      <c r="BQ505" s="97"/>
      <c r="BR505" s="97"/>
      <c r="BS505" s="97"/>
      <c r="BT505" s="97"/>
      <c r="BU505" s="97"/>
      <c r="BV505" s="97"/>
      <c r="BW505" s="97"/>
      <c r="BX505" s="97"/>
      <c r="BY505" s="97"/>
      <c r="BZ505" s="97"/>
      <c r="CA505" s="97"/>
      <c r="CB505" s="97"/>
      <c r="CC505" s="97"/>
      <c r="CD505" s="97"/>
      <c r="CE505" s="97"/>
      <c r="CF505" s="97"/>
      <c r="CG505" s="97"/>
      <c r="CH505" s="97"/>
    </row>
    <row r="506" spans="1:8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Z506" s="100"/>
      <c r="AA506" s="100"/>
      <c r="AB506" s="100"/>
      <c r="AC506" s="100"/>
      <c r="AD506" s="100"/>
      <c r="AE506" s="100"/>
      <c r="AF506" s="100"/>
      <c r="AG506" s="100"/>
      <c r="AH506" s="100"/>
      <c r="AI506" s="100"/>
      <c r="AJ506" s="100"/>
      <c r="AK506" s="100"/>
      <c r="AL506" s="100"/>
      <c r="AM506" s="97"/>
      <c r="AN506" s="97"/>
      <c r="AO506" s="97"/>
      <c r="AP506" s="97"/>
      <c r="AQ506" s="97"/>
      <c r="AR506" s="97"/>
      <c r="AS506" s="97"/>
      <c r="AT506" s="97"/>
      <c r="AU506" s="97"/>
      <c r="AV506" s="97"/>
      <c r="AW506" s="97"/>
      <c r="AX506" s="97"/>
      <c r="AY506" s="97"/>
      <c r="AZ506" s="97"/>
      <c r="BA506" s="97"/>
      <c r="BB506" s="97"/>
      <c r="BC506" s="97"/>
      <c r="BD506" s="97"/>
      <c r="BE506" s="97"/>
      <c r="BF506" s="97"/>
      <c r="BG506" s="97"/>
      <c r="BH506" s="97"/>
      <c r="BI506" s="97"/>
      <c r="BJ506" s="97"/>
      <c r="BK506" s="97"/>
      <c r="BL506" s="97"/>
      <c r="BM506" s="97"/>
      <c r="BN506" s="97"/>
      <c r="BO506" s="97"/>
      <c r="BP506" s="97"/>
      <c r="BQ506" s="97"/>
      <c r="BR506" s="97"/>
      <c r="BS506" s="97"/>
      <c r="BT506" s="97"/>
      <c r="BU506" s="97"/>
      <c r="BV506" s="97"/>
      <c r="BW506" s="97"/>
      <c r="BX506" s="97"/>
      <c r="BY506" s="97"/>
      <c r="BZ506" s="97"/>
      <c r="CA506" s="97"/>
      <c r="CB506" s="97"/>
      <c r="CC506" s="97"/>
      <c r="CD506" s="97"/>
      <c r="CE506" s="97"/>
      <c r="CF506" s="97"/>
      <c r="CG506" s="97"/>
      <c r="CH506" s="97"/>
    </row>
    <row r="507" spans="1:86">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Z507" s="100"/>
      <c r="AA507" s="100"/>
      <c r="AB507" s="100"/>
      <c r="AC507" s="100"/>
      <c r="AD507" s="100"/>
      <c r="AE507" s="100"/>
      <c r="AF507" s="100"/>
      <c r="AG507" s="100"/>
      <c r="AH507" s="100"/>
      <c r="AI507" s="100"/>
      <c r="AJ507" s="100"/>
      <c r="AK507" s="100"/>
      <c r="AL507" s="100"/>
      <c r="AM507" s="97"/>
      <c r="AN507" s="97"/>
      <c r="AO507" s="97"/>
      <c r="AP507" s="97"/>
      <c r="AQ507" s="97"/>
      <c r="AR507" s="97"/>
      <c r="AS507" s="97"/>
      <c r="AT507" s="97"/>
      <c r="AU507" s="97"/>
      <c r="AV507" s="97"/>
      <c r="AW507" s="97"/>
      <c r="AX507" s="97"/>
      <c r="AY507" s="97"/>
      <c r="AZ507" s="97"/>
      <c r="BA507" s="97"/>
      <c r="BB507" s="97"/>
      <c r="BC507" s="97"/>
      <c r="BD507" s="97"/>
      <c r="BE507" s="97"/>
      <c r="BF507" s="97"/>
      <c r="BG507" s="97"/>
      <c r="BH507" s="97"/>
      <c r="BI507" s="97"/>
      <c r="BJ507" s="97"/>
      <c r="BK507" s="97"/>
      <c r="BL507" s="97"/>
      <c r="BM507" s="97"/>
      <c r="BN507" s="97"/>
      <c r="BO507" s="97"/>
      <c r="BP507" s="97"/>
      <c r="BQ507" s="97"/>
      <c r="BR507" s="97"/>
      <c r="BS507" s="97"/>
      <c r="BT507" s="97"/>
      <c r="BU507" s="97"/>
      <c r="BV507" s="97"/>
      <c r="BW507" s="97"/>
      <c r="BX507" s="97"/>
      <c r="BY507" s="97"/>
      <c r="BZ507" s="97"/>
      <c r="CA507" s="97"/>
      <c r="CB507" s="97"/>
      <c r="CC507" s="97"/>
      <c r="CD507" s="97"/>
      <c r="CE507" s="97"/>
      <c r="CF507" s="97"/>
      <c r="CG507" s="97"/>
      <c r="CH507" s="97"/>
    </row>
    <row r="508" spans="1:86">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Z508" s="100"/>
      <c r="AA508" s="100"/>
      <c r="AB508" s="100"/>
      <c r="AC508" s="100"/>
      <c r="AD508" s="100"/>
      <c r="AE508" s="100"/>
      <c r="AF508" s="100"/>
      <c r="AG508" s="100"/>
      <c r="AH508" s="100"/>
      <c r="AI508" s="100"/>
      <c r="AJ508" s="100"/>
      <c r="AK508" s="100"/>
      <c r="AL508" s="100"/>
      <c r="AM508" s="97"/>
      <c r="AN508" s="97"/>
      <c r="AO508" s="97"/>
      <c r="AP508" s="97"/>
      <c r="AQ508" s="97"/>
      <c r="AR508" s="97"/>
      <c r="AS508" s="97"/>
      <c r="AT508" s="97"/>
      <c r="AU508" s="97"/>
      <c r="AV508" s="97"/>
      <c r="AW508" s="97"/>
      <c r="AX508" s="97"/>
      <c r="AY508" s="97"/>
      <c r="AZ508" s="97"/>
      <c r="BA508" s="97"/>
      <c r="BB508" s="97"/>
      <c r="BC508" s="97"/>
      <c r="BD508" s="97"/>
      <c r="BE508" s="97"/>
      <c r="BF508" s="97"/>
      <c r="BG508" s="97"/>
      <c r="BH508" s="97"/>
      <c r="BI508" s="97"/>
      <c r="BJ508" s="97"/>
      <c r="BK508" s="97"/>
      <c r="BL508" s="97"/>
      <c r="BM508" s="97"/>
      <c r="BN508" s="97"/>
      <c r="BO508" s="97"/>
      <c r="BP508" s="97"/>
      <c r="BQ508" s="97"/>
      <c r="BR508" s="97"/>
      <c r="BS508" s="97"/>
      <c r="BT508" s="97"/>
      <c r="BU508" s="97"/>
      <c r="BV508" s="97"/>
      <c r="BW508" s="97"/>
      <c r="BX508" s="97"/>
      <c r="BY508" s="97"/>
      <c r="BZ508" s="97"/>
      <c r="CA508" s="97"/>
      <c r="CB508" s="97"/>
      <c r="CC508" s="97"/>
      <c r="CD508" s="97"/>
      <c r="CE508" s="97"/>
      <c r="CF508" s="97"/>
      <c r="CG508" s="97"/>
      <c r="CH508" s="97"/>
    </row>
    <row r="509" spans="1:86">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Z509" s="100"/>
      <c r="AA509" s="100"/>
      <c r="AB509" s="100"/>
      <c r="AC509" s="100"/>
      <c r="AD509" s="100"/>
      <c r="AE509" s="100"/>
      <c r="AF509" s="100"/>
      <c r="AG509" s="100"/>
      <c r="AH509" s="100"/>
      <c r="AI509" s="100"/>
      <c r="AJ509" s="100"/>
      <c r="AK509" s="100"/>
      <c r="AL509" s="100"/>
      <c r="AM509" s="97"/>
      <c r="AN509" s="97"/>
      <c r="AO509" s="97"/>
      <c r="AP509" s="97"/>
      <c r="AQ509" s="97"/>
      <c r="AR509" s="97"/>
      <c r="AS509" s="97"/>
      <c r="AT509" s="97"/>
      <c r="AU509" s="97"/>
      <c r="AV509" s="97"/>
      <c r="AW509" s="97"/>
      <c r="AX509" s="97"/>
      <c r="AY509" s="97"/>
      <c r="AZ509" s="97"/>
      <c r="BA509" s="97"/>
      <c r="BB509" s="97"/>
      <c r="BC509" s="97"/>
      <c r="BD509" s="97"/>
      <c r="BE509" s="97"/>
      <c r="BF509" s="97"/>
      <c r="BG509" s="97"/>
      <c r="BH509" s="97"/>
      <c r="BI509" s="97"/>
      <c r="BJ509" s="97"/>
      <c r="BK509" s="97"/>
      <c r="BL509" s="97"/>
      <c r="BM509" s="97"/>
      <c r="BN509" s="97"/>
      <c r="BO509" s="97"/>
      <c r="BP509" s="97"/>
      <c r="BQ509" s="97"/>
      <c r="BR509" s="97"/>
      <c r="BS509" s="97"/>
      <c r="BT509" s="97"/>
      <c r="BU509" s="97"/>
      <c r="BV509" s="97"/>
      <c r="BW509" s="97"/>
      <c r="BX509" s="97"/>
      <c r="BY509" s="97"/>
      <c r="BZ509" s="97"/>
      <c r="CA509" s="97"/>
      <c r="CB509" s="97"/>
      <c r="CC509" s="97"/>
      <c r="CD509" s="97"/>
      <c r="CE509" s="97"/>
      <c r="CF509" s="97"/>
      <c r="CG509" s="97"/>
      <c r="CH509" s="97"/>
    </row>
    <row r="510" spans="1:86">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Z510" s="100"/>
      <c r="AA510" s="100"/>
      <c r="AB510" s="100"/>
      <c r="AC510" s="100"/>
      <c r="AD510" s="100"/>
      <c r="AE510" s="100"/>
      <c r="AF510" s="100"/>
      <c r="AG510" s="100"/>
      <c r="AH510" s="100"/>
      <c r="AI510" s="100"/>
      <c r="AJ510" s="100"/>
      <c r="AK510" s="100"/>
      <c r="AL510" s="100"/>
      <c r="AM510" s="97"/>
      <c r="AN510" s="97"/>
      <c r="AO510" s="97"/>
      <c r="AP510" s="97"/>
      <c r="AQ510" s="97"/>
      <c r="AR510" s="97"/>
      <c r="AS510" s="97"/>
      <c r="AT510" s="97"/>
      <c r="AU510" s="97"/>
      <c r="AV510" s="97"/>
      <c r="AW510" s="97"/>
      <c r="AX510" s="97"/>
      <c r="AY510" s="97"/>
      <c r="AZ510" s="97"/>
      <c r="BA510" s="97"/>
      <c r="BB510" s="97"/>
      <c r="BC510" s="97"/>
      <c r="BD510" s="97"/>
      <c r="BE510" s="97"/>
      <c r="BF510" s="97"/>
      <c r="BG510" s="97"/>
      <c r="BH510" s="97"/>
      <c r="BI510" s="97"/>
      <c r="BJ510" s="97"/>
      <c r="BK510" s="97"/>
      <c r="BL510" s="97"/>
      <c r="BM510" s="97"/>
      <c r="BN510" s="97"/>
      <c r="BO510" s="97"/>
      <c r="BP510" s="97"/>
      <c r="BQ510" s="97"/>
      <c r="BR510" s="97"/>
      <c r="BS510" s="97"/>
      <c r="BT510" s="97"/>
      <c r="BU510" s="97"/>
      <c r="BV510" s="97"/>
      <c r="BW510" s="97"/>
      <c r="BX510" s="97"/>
      <c r="BY510" s="97"/>
      <c r="BZ510" s="97"/>
      <c r="CA510" s="97"/>
      <c r="CB510" s="97"/>
      <c r="CC510" s="97"/>
      <c r="CD510" s="97"/>
      <c r="CE510" s="97"/>
      <c r="CF510" s="97"/>
      <c r="CG510" s="97"/>
      <c r="CH510" s="97"/>
    </row>
    <row r="511" spans="1:86">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Z511" s="100"/>
      <c r="AA511" s="100"/>
      <c r="AB511" s="100"/>
      <c r="AC511" s="100"/>
      <c r="AD511" s="100"/>
      <c r="AE511" s="100"/>
      <c r="AF511" s="100"/>
      <c r="AG511" s="100"/>
      <c r="AH511" s="100"/>
      <c r="AI511" s="100"/>
      <c r="AJ511" s="100"/>
      <c r="AK511" s="100"/>
      <c r="AL511" s="100"/>
      <c r="AM511" s="97"/>
      <c r="AN511" s="97"/>
      <c r="AO511" s="97"/>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row>
    <row r="512" spans="1:86">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Z512" s="100"/>
      <c r="AA512" s="100"/>
      <c r="AB512" s="100"/>
      <c r="AC512" s="100"/>
      <c r="AD512" s="100"/>
      <c r="AE512" s="100"/>
      <c r="AF512" s="100"/>
      <c r="AG512" s="100"/>
      <c r="AH512" s="100"/>
      <c r="AI512" s="100"/>
      <c r="AJ512" s="100"/>
      <c r="AK512" s="100"/>
      <c r="AL512" s="100"/>
      <c r="AM512" s="97"/>
      <c r="AN512" s="97"/>
      <c r="AO512" s="97"/>
      <c r="AP512" s="97"/>
      <c r="AQ512" s="97"/>
      <c r="AR512" s="97"/>
      <c r="AS512" s="97"/>
      <c r="AT512" s="97"/>
      <c r="AU512" s="97"/>
      <c r="AV512" s="97"/>
      <c r="AW512" s="97"/>
      <c r="AX512" s="97"/>
      <c r="AY512" s="97"/>
      <c r="AZ512" s="97"/>
      <c r="BA512" s="97"/>
      <c r="BB512" s="97"/>
      <c r="BC512" s="97"/>
      <c r="BD512" s="97"/>
      <c r="BE512" s="97"/>
      <c r="BF512" s="97"/>
      <c r="BG512" s="97"/>
      <c r="BH512" s="97"/>
      <c r="BI512" s="97"/>
      <c r="BJ512" s="97"/>
      <c r="BK512" s="97"/>
      <c r="BL512" s="97"/>
      <c r="BM512" s="97"/>
      <c r="BN512" s="97"/>
      <c r="BO512" s="97"/>
      <c r="BP512" s="97"/>
      <c r="BQ512" s="97"/>
      <c r="BR512" s="97"/>
      <c r="BS512" s="97"/>
      <c r="BT512" s="97"/>
      <c r="BU512" s="97"/>
      <c r="BV512" s="97"/>
      <c r="BW512" s="97"/>
      <c r="BX512" s="97"/>
      <c r="BY512" s="97"/>
      <c r="BZ512" s="97"/>
      <c r="CA512" s="97"/>
      <c r="CB512" s="97"/>
      <c r="CC512" s="97"/>
      <c r="CD512" s="97"/>
      <c r="CE512" s="97"/>
      <c r="CF512" s="97"/>
      <c r="CG512" s="97"/>
      <c r="CH512" s="97"/>
    </row>
    <row r="513" spans="1:86">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Z513" s="100"/>
      <c r="AA513" s="100"/>
      <c r="AB513" s="100"/>
      <c r="AC513" s="100"/>
      <c r="AD513" s="100"/>
      <c r="AE513" s="100"/>
      <c r="AF513" s="100"/>
      <c r="AG513" s="100"/>
      <c r="AH513" s="100"/>
      <c r="AI513" s="100"/>
      <c r="AJ513" s="100"/>
      <c r="AK513" s="100"/>
      <c r="AL513" s="100"/>
      <c r="AM513" s="97"/>
      <c r="AN513" s="97"/>
      <c r="AO513" s="97"/>
      <c r="AP513" s="97"/>
      <c r="AQ513" s="97"/>
      <c r="AR513" s="97"/>
      <c r="AS513" s="97"/>
      <c r="AT513" s="97"/>
      <c r="AU513" s="97"/>
      <c r="AV513" s="97"/>
      <c r="AW513" s="97"/>
      <c r="AX513" s="97"/>
      <c r="AY513" s="97"/>
      <c r="AZ513" s="97"/>
      <c r="BA513" s="97"/>
      <c r="BB513" s="97"/>
      <c r="BC513" s="97"/>
      <c r="BD513" s="97"/>
      <c r="BE513" s="97"/>
      <c r="BF513" s="97"/>
      <c r="BG513" s="97"/>
      <c r="BH513" s="97"/>
      <c r="BI513" s="97"/>
      <c r="BJ513" s="97"/>
      <c r="BK513" s="97"/>
      <c r="BL513" s="97"/>
      <c r="BM513" s="97"/>
      <c r="BN513" s="97"/>
      <c r="BO513" s="97"/>
      <c r="BP513" s="97"/>
      <c r="BQ513" s="97"/>
      <c r="BR513" s="97"/>
      <c r="BS513" s="97"/>
      <c r="BT513" s="97"/>
      <c r="BU513" s="97"/>
      <c r="BV513" s="97"/>
      <c r="BW513" s="97"/>
      <c r="BX513" s="97"/>
      <c r="BY513" s="97"/>
      <c r="BZ513" s="97"/>
      <c r="CA513" s="97"/>
      <c r="CB513" s="97"/>
      <c r="CC513" s="97"/>
      <c r="CD513" s="97"/>
      <c r="CE513" s="97"/>
      <c r="CF513" s="97"/>
      <c r="CG513" s="97"/>
      <c r="CH513" s="97"/>
    </row>
    <row r="514" spans="1:86">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Z514" s="100"/>
      <c r="AA514" s="100"/>
      <c r="AB514" s="100"/>
      <c r="AC514" s="100"/>
      <c r="AD514" s="100"/>
      <c r="AE514" s="100"/>
      <c r="AF514" s="100"/>
      <c r="AG514" s="100"/>
      <c r="AH514" s="100"/>
      <c r="AI514" s="100"/>
      <c r="AJ514" s="100"/>
      <c r="AK514" s="100"/>
      <c r="AL514" s="100"/>
      <c r="AM514" s="97"/>
      <c r="AN514" s="97"/>
      <c r="AO514" s="97"/>
      <c r="AP514" s="97"/>
      <c r="AQ514" s="97"/>
      <c r="AR514" s="97"/>
      <c r="AS514" s="97"/>
      <c r="AT514" s="97"/>
      <c r="AU514" s="97"/>
      <c r="AV514" s="97"/>
      <c r="AW514" s="97"/>
      <c r="AX514" s="97"/>
      <c r="AY514" s="97"/>
      <c r="AZ514" s="97"/>
      <c r="BA514" s="97"/>
      <c r="BB514" s="97"/>
      <c r="BC514" s="97"/>
      <c r="BD514" s="97"/>
      <c r="BE514" s="97"/>
      <c r="BF514" s="97"/>
      <c r="BG514" s="97"/>
      <c r="BH514" s="97"/>
      <c r="BI514" s="97"/>
      <c r="BJ514" s="97"/>
      <c r="BK514" s="97"/>
      <c r="BL514" s="97"/>
      <c r="BM514" s="97"/>
      <c r="BN514" s="97"/>
      <c r="BO514" s="97"/>
      <c r="BP514" s="97"/>
      <c r="BQ514" s="97"/>
      <c r="BR514" s="97"/>
      <c r="BS514" s="97"/>
      <c r="BT514" s="97"/>
      <c r="BU514" s="97"/>
      <c r="BV514" s="97"/>
      <c r="BW514" s="97"/>
      <c r="BX514" s="97"/>
      <c r="BY514" s="97"/>
      <c r="BZ514" s="97"/>
      <c r="CA514" s="97"/>
      <c r="CB514" s="97"/>
      <c r="CC514" s="97"/>
      <c r="CD514" s="97"/>
      <c r="CE514" s="97"/>
      <c r="CF514" s="97"/>
      <c r="CG514" s="97"/>
      <c r="CH514" s="97"/>
    </row>
    <row r="515" spans="1:86">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Z515" s="100"/>
      <c r="AA515" s="100"/>
      <c r="AB515" s="100"/>
      <c r="AC515" s="100"/>
      <c r="AD515" s="100"/>
      <c r="AE515" s="100"/>
      <c r="AF515" s="100"/>
      <c r="AG515" s="100"/>
      <c r="AH515" s="100"/>
      <c r="AI515" s="100"/>
      <c r="AJ515" s="100"/>
      <c r="AK515" s="100"/>
      <c r="AL515" s="100"/>
      <c r="AM515" s="97"/>
      <c r="AN515" s="97"/>
      <c r="AO515" s="97"/>
      <c r="AP515" s="97"/>
      <c r="AQ515" s="97"/>
      <c r="AR515" s="97"/>
      <c r="AS515" s="97"/>
      <c r="AT515" s="97"/>
      <c r="AU515" s="97"/>
      <c r="AV515" s="97"/>
      <c r="AW515" s="97"/>
      <c r="AX515" s="97"/>
      <c r="AY515" s="97"/>
      <c r="AZ515" s="97"/>
      <c r="BA515" s="97"/>
      <c r="BB515" s="97"/>
      <c r="BC515" s="97"/>
      <c r="BD515" s="97"/>
      <c r="BE515" s="97"/>
      <c r="BF515" s="97"/>
      <c r="BG515" s="97"/>
      <c r="BH515" s="97"/>
      <c r="BI515" s="97"/>
      <c r="BJ515" s="97"/>
      <c r="BK515" s="97"/>
      <c r="BL515" s="97"/>
      <c r="BM515" s="97"/>
      <c r="BN515" s="97"/>
      <c r="BO515" s="97"/>
      <c r="BP515" s="97"/>
      <c r="BQ515" s="97"/>
      <c r="BR515" s="97"/>
      <c r="BS515" s="97"/>
      <c r="BT515" s="97"/>
      <c r="BU515" s="97"/>
      <c r="BV515" s="97"/>
      <c r="BW515" s="97"/>
      <c r="BX515" s="97"/>
      <c r="BY515" s="97"/>
      <c r="BZ515" s="97"/>
      <c r="CA515" s="97"/>
      <c r="CB515" s="97"/>
      <c r="CC515" s="97"/>
      <c r="CD515" s="97"/>
      <c r="CE515" s="97"/>
      <c r="CF515" s="97"/>
      <c r="CG515" s="97"/>
      <c r="CH515" s="97"/>
    </row>
    <row r="516" spans="1:8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Z516" s="100"/>
      <c r="AA516" s="100"/>
      <c r="AB516" s="100"/>
      <c r="AC516" s="100"/>
      <c r="AD516" s="100"/>
      <c r="AE516" s="100"/>
      <c r="AF516" s="100"/>
      <c r="AG516" s="100"/>
      <c r="AH516" s="100"/>
      <c r="AI516" s="100"/>
      <c r="AJ516" s="100"/>
      <c r="AK516" s="100"/>
      <c r="AL516" s="100"/>
      <c r="AM516" s="97"/>
      <c r="AN516" s="97"/>
      <c r="AO516" s="97"/>
      <c r="AP516" s="97"/>
      <c r="AQ516" s="97"/>
      <c r="AR516" s="97"/>
      <c r="AS516" s="97"/>
      <c r="AT516" s="97"/>
      <c r="AU516" s="97"/>
      <c r="AV516" s="97"/>
      <c r="AW516" s="97"/>
      <c r="AX516" s="97"/>
      <c r="AY516" s="97"/>
      <c r="AZ516" s="97"/>
      <c r="BA516" s="97"/>
      <c r="BB516" s="97"/>
      <c r="BC516" s="97"/>
      <c r="BD516" s="97"/>
      <c r="BE516" s="97"/>
      <c r="BF516" s="97"/>
      <c r="BG516" s="97"/>
      <c r="BH516" s="97"/>
      <c r="BI516" s="97"/>
      <c r="BJ516" s="97"/>
      <c r="BK516" s="97"/>
      <c r="BL516" s="97"/>
      <c r="BM516" s="97"/>
      <c r="BN516" s="97"/>
      <c r="BO516" s="97"/>
      <c r="BP516" s="97"/>
      <c r="BQ516" s="97"/>
      <c r="BR516" s="97"/>
      <c r="BS516" s="97"/>
      <c r="BT516" s="97"/>
      <c r="BU516" s="97"/>
      <c r="BV516" s="97"/>
      <c r="BW516" s="97"/>
      <c r="BX516" s="97"/>
      <c r="BY516" s="97"/>
      <c r="BZ516" s="97"/>
      <c r="CA516" s="97"/>
      <c r="CB516" s="97"/>
      <c r="CC516" s="97"/>
      <c r="CD516" s="97"/>
      <c r="CE516" s="97"/>
      <c r="CF516" s="97"/>
      <c r="CG516" s="97"/>
      <c r="CH516" s="97"/>
    </row>
    <row r="517" spans="1:86">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Z517" s="100"/>
      <c r="AA517" s="100"/>
      <c r="AB517" s="100"/>
      <c r="AC517" s="100"/>
      <c r="AD517" s="100"/>
      <c r="AE517" s="100"/>
      <c r="AF517" s="100"/>
      <c r="AG517" s="100"/>
      <c r="AH517" s="100"/>
      <c r="AI517" s="100"/>
      <c r="AJ517" s="100"/>
      <c r="AK517" s="100"/>
      <c r="AL517" s="100"/>
      <c r="AM517" s="97"/>
      <c r="AN517" s="97"/>
      <c r="AO517" s="97"/>
      <c r="AP517" s="97"/>
      <c r="AQ517" s="97"/>
      <c r="AR517" s="97"/>
      <c r="AS517" s="97"/>
      <c r="AT517" s="97"/>
      <c r="AU517" s="97"/>
      <c r="AV517" s="97"/>
      <c r="AW517" s="97"/>
      <c r="AX517" s="97"/>
      <c r="AY517" s="97"/>
      <c r="AZ517" s="97"/>
      <c r="BA517" s="97"/>
      <c r="BB517" s="97"/>
      <c r="BC517" s="97"/>
      <c r="BD517" s="97"/>
      <c r="BE517" s="97"/>
      <c r="BF517" s="97"/>
      <c r="BG517" s="97"/>
      <c r="BH517" s="97"/>
      <c r="BI517" s="97"/>
      <c r="BJ517" s="97"/>
      <c r="BK517" s="97"/>
      <c r="BL517" s="97"/>
      <c r="BM517" s="97"/>
      <c r="BN517" s="97"/>
      <c r="BO517" s="97"/>
      <c r="BP517" s="97"/>
      <c r="BQ517" s="97"/>
      <c r="BR517" s="97"/>
      <c r="BS517" s="97"/>
      <c r="BT517" s="97"/>
      <c r="BU517" s="97"/>
      <c r="BV517" s="97"/>
      <c r="BW517" s="97"/>
      <c r="BX517" s="97"/>
      <c r="BY517" s="97"/>
      <c r="BZ517" s="97"/>
      <c r="CA517" s="97"/>
      <c r="CB517" s="97"/>
      <c r="CC517" s="97"/>
      <c r="CD517" s="97"/>
      <c r="CE517" s="97"/>
      <c r="CF517" s="97"/>
      <c r="CG517" s="97"/>
      <c r="CH517" s="97"/>
    </row>
    <row r="518" spans="1:86">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Z518" s="100"/>
      <c r="AA518" s="100"/>
      <c r="AB518" s="100"/>
      <c r="AC518" s="100"/>
      <c r="AD518" s="100"/>
      <c r="AE518" s="100"/>
      <c r="AF518" s="100"/>
      <c r="AG518" s="100"/>
      <c r="AH518" s="100"/>
      <c r="AI518" s="100"/>
      <c r="AJ518" s="100"/>
      <c r="AK518" s="100"/>
      <c r="AL518" s="100"/>
      <c r="AM518" s="97"/>
      <c r="AN518" s="97"/>
      <c r="AO518" s="97"/>
      <c r="AP518" s="97"/>
      <c r="AQ518" s="97"/>
      <c r="AR518" s="97"/>
      <c r="AS518" s="97"/>
      <c r="AT518" s="97"/>
      <c r="AU518" s="97"/>
      <c r="AV518" s="97"/>
      <c r="AW518" s="97"/>
      <c r="AX518" s="97"/>
      <c r="AY518" s="97"/>
      <c r="AZ518" s="97"/>
      <c r="BA518" s="97"/>
      <c r="BB518" s="97"/>
      <c r="BC518" s="97"/>
      <c r="BD518" s="97"/>
      <c r="BE518" s="97"/>
      <c r="BF518" s="97"/>
      <c r="BG518" s="97"/>
      <c r="BH518" s="97"/>
      <c r="BI518" s="97"/>
      <c r="BJ518" s="97"/>
      <c r="BK518" s="97"/>
      <c r="BL518" s="97"/>
      <c r="BM518" s="97"/>
      <c r="BN518" s="97"/>
      <c r="BO518" s="97"/>
      <c r="BP518" s="97"/>
      <c r="BQ518" s="97"/>
      <c r="BR518" s="97"/>
      <c r="BS518" s="97"/>
      <c r="BT518" s="97"/>
      <c r="BU518" s="97"/>
      <c r="BV518" s="97"/>
      <c r="BW518" s="97"/>
      <c r="BX518" s="97"/>
      <c r="BY518" s="97"/>
      <c r="BZ518" s="97"/>
      <c r="CA518" s="97"/>
      <c r="CB518" s="97"/>
      <c r="CC518" s="97"/>
      <c r="CD518" s="97"/>
      <c r="CE518" s="97"/>
      <c r="CF518" s="97"/>
      <c r="CG518" s="97"/>
      <c r="CH518" s="97"/>
    </row>
    <row r="519" spans="1:86">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Z519" s="100"/>
      <c r="AA519" s="100"/>
      <c r="AB519" s="100"/>
      <c r="AC519" s="100"/>
      <c r="AD519" s="100"/>
      <c r="AE519" s="100"/>
      <c r="AF519" s="100"/>
      <c r="AG519" s="100"/>
      <c r="AH519" s="100"/>
      <c r="AI519" s="100"/>
      <c r="AJ519" s="100"/>
      <c r="AK519" s="100"/>
      <c r="AL519" s="100"/>
      <c r="AM519" s="97"/>
      <c r="AN519" s="97"/>
      <c r="AO519" s="97"/>
      <c r="AP519" s="97"/>
      <c r="AQ519" s="97"/>
      <c r="AR519" s="97"/>
      <c r="AS519" s="97"/>
      <c r="AT519" s="97"/>
      <c r="AU519" s="97"/>
      <c r="AV519" s="97"/>
      <c r="AW519" s="97"/>
      <c r="AX519" s="97"/>
      <c r="AY519" s="97"/>
      <c r="AZ519" s="97"/>
      <c r="BA519" s="97"/>
      <c r="BB519" s="97"/>
      <c r="BC519" s="97"/>
      <c r="BD519" s="97"/>
      <c r="BE519" s="97"/>
      <c r="BF519" s="97"/>
      <c r="BG519" s="97"/>
      <c r="BH519" s="97"/>
      <c r="BI519" s="97"/>
      <c r="BJ519" s="97"/>
      <c r="BK519" s="97"/>
      <c r="BL519" s="97"/>
      <c r="BM519" s="97"/>
      <c r="BN519" s="97"/>
      <c r="BO519" s="97"/>
      <c r="BP519" s="97"/>
      <c r="BQ519" s="97"/>
      <c r="BR519" s="97"/>
      <c r="BS519" s="97"/>
      <c r="BT519" s="97"/>
      <c r="BU519" s="97"/>
      <c r="BV519" s="97"/>
      <c r="BW519" s="97"/>
      <c r="BX519" s="97"/>
      <c r="BY519" s="97"/>
      <c r="BZ519" s="97"/>
      <c r="CA519" s="97"/>
      <c r="CB519" s="97"/>
      <c r="CC519" s="97"/>
      <c r="CD519" s="97"/>
      <c r="CE519" s="97"/>
      <c r="CF519" s="97"/>
      <c r="CG519" s="97"/>
      <c r="CH519" s="97"/>
    </row>
    <row r="520" spans="1:86">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Z520" s="100"/>
      <c r="AA520" s="100"/>
      <c r="AB520" s="100"/>
      <c r="AC520" s="100"/>
      <c r="AD520" s="100"/>
      <c r="AE520" s="100"/>
      <c r="AF520" s="100"/>
      <c r="AG520" s="100"/>
      <c r="AH520" s="100"/>
      <c r="AI520" s="100"/>
      <c r="AJ520" s="100"/>
      <c r="AK520" s="100"/>
      <c r="AL520" s="100"/>
      <c r="AM520" s="97"/>
      <c r="AN520" s="97"/>
      <c r="AO520" s="97"/>
      <c r="AP520" s="97"/>
      <c r="AQ520" s="97"/>
      <c r="AR520" s="97"/>
      <c r="AS520" s="97"/>
      <c r="AT520" s="97"/>
      <c r="AU520" s="97"/>
      <c r="AV520" s="97"/>
      <c r="AW520" s="97"/>
      <c r="AX520" s="97"/>
      <c r="AY520" s="97"/>
      <c r="AZ520" s="97"/>
      <c r="BA520" s="97"/>
      <c r="BB520" s="97"/>
      <c r="BC520" s="97"/>
      <c r="BD520" s="97"/>
      <c r="BE520" s="97"/>
      <c r="BF520" s="97"/>
      <c r="BG520" s="97"/>
      <c r="BH520" s="97"/>
      <c r="BI520" s="97"/>
      <c r="BJ520" s="97"/>
      <c r="BK520" s="97"/>
      <c r="BL520" s="97"/>
      <c r="BM520" s="97"/>
      <c r="BN520" s="97"/>
      <c r="BO520" s="97"/>
      <c r="BP520" s="97"/>
      <c r="BQ520" s="97"/>
      <c r="BR520" s="97"/>
      <c r="BS520" s="97"/>
      <c r="BT520" s="97"/>
      <c r="BU520" s="97"/>
      <c r="BV520" s="97"/>
      <c r="BW520" s="97"/>
      <c r="BX520" s="97"/>
      <c r="BY520" s="97"/>
      <c r="BZ520" s="97"/>
      <c r="CA520" s="97"/>
      <c r="CB520" s="97"/>
      <c r="CC520" s="97"/>
      <c r="CD520" s="97"/>
      <c r="CE520" s="97"/>
      <c r="CF520" s="97"/>
      <c r="CG520" s="97"/>
      <c r="CH520" s="97"/>
    </row>
    <row r="521" spans="1:86">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Z521" s="100"/>
      <c r="AA521" s="100"/>
      <c r="AB521" s="100"/>
      <c r="AC521" s="100"/>
      <c r="AD521" s="100"/>
      <c r="AE521" s="100"/>
      <c r="AF521" s="100"/>
      <c r="AG521" s="100"/>
      <c r="AH521" s="100"/>
      <c r="AI521" s="100"/>
      <c r="AJ521" s="100"/>
      <c r="AK521" s="100"/>
      <c r="AL521" s="100"/>
      <c r="AM521" s="97"/>
      <c r="AN521" s="97"/>
      <c r="AO521" s="97"/>
      <c r="AP521" s="97"/>
      <c r="AQ521" s="97"/>
      <c r="AR521" s="97"/>
      <c r="AS521" s="97"/>
      <c r="AT521" s="97"/>
      <c r="AU521" s="97"/>
      <c r="AV521" s="97"/>
      <c r="AW521" s="97"/>
      <c r="AX521" s="97"/>
      <c r="AY521" s="97"/>
      <c r="AZ521" s="97"/>
      <c r="BA521" s="97"/>
      <c r="BB521" s="97"/>
      <c r="BC521" s="97"/>
      <c r="BD521" s="97"/>
      <c r="BE521" s="97"/>
      <c r="BF521" s="97"/>
      <c r="BG521" s="97"/>
      <c r="BH521" s="97"/>
      <c r="BI521" s="97"/>
      <c r="BJ521" s="97"/>
      <c r="BK521" s="97"/>
      <c r="BL521" s="97"/>
      <c r="BM521" s="97"/>
      <c r="BN521" s="97"/>
      <c r="BO521" s="97"/>
      <c r="BP521" s="97"/>
      <c r="BQ521" s="97"/>
      <c r="BR521" s="97"/>
      <c r="BS521" s="97"/>
      <c r="BT521" s="97"/>
      <c r="BU521" s="97"/>
      <c r="BV521" s="97"/>
      <c r="BW521" s="97"/>
      <c r="BX521" s="97"/>
      <c r="BY521" s="97"/>
      <c r="BZ521" s="97"/>
      <c r="CA521" s="97"/>
      <c r="CB521" s="97"/>
      <c r="CC521" s="97"/>
      <c r="CD521" s="97"/>
      <c r="CE521" s="97"/>
      <c r="CF521" s="97"/>
      <c r="CG521" s="97"/>
      <c r="CH521" s="97"/>
    </row>
    <row r="522" spans="1:86">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Z522" s="100"/>
      <c r="AA522" s="100"/>
      <c r="AB522" s="100"/>
      <c r="AC522" s="100"/>
      <c r="AD522" s="100"/>
      <c r="AE522" s="100"/>
      <c r="AF522" s="100"/>
      <c r="AG522" s="100"/>
      <c r="AH522" s="100"/>
      <c r="AI522" s="100"/>
      <c r="AJ522" s="100"/>
      <c r="AK522" s="100"/>
      <c r="AL522" s="100"/>
      <c r="AM522" s="97"/>
      <c r="AN522" s="97"/>
      <c r="AO522" s="97"/>
      <c r="AP522" s="97"/>
      <c r="AQ522" s="97"/>
      <c r="AR522" s="97"/>
      <c r="AS522" s="97"/>
      <c r="AT522" s="97"/>
      <c r="AU522" s="97"/>
      <c r="AV522" s="97"/>
      <c r="AW522" s="97"/>
      <c r="AX522" s="97"/>
      <c r="AY522" s="97"/>
      <c r="AZ522" s="97"/>
      <c r="BA522" s="97"/>
      <c r="BB522" s="97"/>
      <c r="BC522" s="97"/>
      <c r="BD522" s="97"/>
      <c r="BE522" s="97"/>
      <c r="BF522" s="97"/>
      <c r="BG522" s="97"/>
      <c r="BH522" s="97"/>
      <c r="BI522" s="97"/>
      <c r="BJ522" s="97"/>
      <c r="BK522" s="97"/>
      <c r="BL522" s="97"/>
      <c r="BM522" s="97"/>
      <c r="BN522" s="97"/>
      <c r="BO522" s="97"/>
      <c r="BP522" s="97"/>
      <c r="BQ522" s="97"/>
      <c r="BR522" s="97"/>
      <c r="BS522" s="97"/>
      <c r="BT522" s="97"/>
      <c r="BU522" s="97"/>
      <c r="BV522" s="97"/>
      <c r="BW522" s="97"/>
      <c r="BX522" s="97"/>
      <c r="BY522" s="97"/>
      <c r="BZ522" s="97"/>
      <c r="CA522" s="97"/>
      <c r="CB522" s="97"/>
      <c r="CC522" s="97"/>
      <c r="CD522" s="97"/>
      <c r="CE522" s="97"/>
      <c r="CF522" s="97"/>
      <c r="CG522" s="97"/>
      <c r="CH522" s="97"/>
    </row>
    <row r="523" spans="1:86">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Z523" s="100"/>
      <c r="AA523" s="100"/>
      <c r="AB523" s="100"/>
      <c r="AC523" s="100"/>
      <c r="AD523" s="100"/>
      <c r="AE523" s="100"/>
      <c r="AF523" s="100"/>
      <c r="AG523" s="100"/>
      <c r="AH523" s="100"/>
      <c r="AI523" s="100"/>
      <c r="AJ523" s="100"/>
      <c r="AK523" s="100"/>
      <c r="AL523" s="100"/>
      <c r="AM523" s="97"/>
      <c r="AN523" s="97"/>
      <c r="AO523" s="97"/>
      <c r="AP523" s="97"/>
      <c r="AQ523" s="97"/>
      <c r="AR523" s="97"/>
      <c r="AS523" s="97"/>
      <c r="AT523" s="97"/>
      <c r="AU523" s="97"/>
      <c r="AV523" s="97"/>
      <c r="AW523" s="97"/>
      <c r="AX523" s="97"/>
      <c r="AY523" s="97"/>
      <c r="AZ523" s="97"/>
      <c r="BA523" s="97"/>
      <c r="BB523" s="97"/>
      <c r="BC523" s="97"/>
      <c r="BD523" s="97"/>
      <c r="BE523" s="97"/>
      <c r="BF523" s="97"/>
      <c r="BG523" s="97"/>
      <c r="BH523" s="97"/>
      <c r="BI523" s="97"/>
      <c r="BJ523" s="97"/>
      <c r="BK523" s="97"/>
      <c r="BL523" s="97"/>
      <c r="BM523" s="97"/>
      <c r="BN523" s="97"/>
      <c r="BO523" s="97"/>
      <c r="BP523" s="97"/>
      <c r="BQ523" s="97"/>
      <c r="BR523" s="97"/>
      <c r="BS523" s="97"/>
      <c r="BT523" s="97"/>
      <c r="BU523" s="97"/>
      <c r="BV523" s="97"/>
      <c r="BW523" s="97"/>
      <c r="BX523" s="97"/>
      <c r="BY523" s="97"/>
      <c r="BZ523" s="97"/>
      <c r="CA523" s="97"/>
      <c r="CB523" s="97"/>
      <c r="CC523" s="97"/>
      <c r="CD523" s="97"/>
      <c r="CE523" s="97"/>
      <c r="CF523" s="97"/>
      <c r="CG523" s="97"/>
      <c r="CH523" s="97"/>
    </row>
    <row r="524" spans="1:86">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Z524" s="100"/>
      <c r="AA524" s="100"/>
      <c r="AB524" s="100"/>
      <c r="AC524" s="100"/>
      <c r="AD524" s="100"/>
      <c r="AE524" s="100"/>
      <c r="AF524" s="100"/>
      <c r="AG524" s="100"/>
      <c r="AH524" s="100"/>
      <c r="AI524" s="100"/>
      <c r="AJ524" s="100"/>
      <c r="AK524" s="100"/>
      <c r="AL524" s="100"/>
      <c r="AM524" s="97"/>
      <c r="AN524" s="97"/>
      <c r="AO524" s="97"/>
      <c r="AP524" s="97"/>
      <c r="AQ524" s="97"/>
      <c r="AR524" s="97"/>
      <c r="AS524" s="97"/>
      <c r="AT524" s="97"/>
      <c r="AU524" s="97"/>
      <c r="AV524" s="97"/>
      <c r="AW524" s="97"/>
      <c r="AX524" s="97"/>
      <c r="AY524" s="97"/>
      <c r="AZ524" s="97"/>
      <c r="BA524" s="97"/>
      <c r="BB524" s="97"/>
      <c r="BC524" s="97"/>
      <c r="BD524" s="97"/>
      <c r="BE524" s="97"/>
      <c r="BF524" s="97"/>
      <c r="BG524" s="97"/>
      <c r="BH524" s="97"/>
      <c r="BI524" s="97"/>
      <c r="BJ524" s="97"/>
      <c r="BK524" s="97"/>
      <c r="BL524" s="97"/>
      <c r="BM524" s="97"/>
      <c r="BN524" s="97"/>
      <c r="BO524" s="97"/>
      <c r="BP524" s="97"/>
      <c r="BQ524" s="97"/>
      <c r="BR524" s="97"/>
      <c r="BS524" s="97"/>
      <c r="BT524" s="97"/>
      <c r="BU524" s="97"/>
      <c r="BV524" s="97"/>
      <c r="BW524" s="97"/>
      <c r="BX524" s="97"/>
      <c r="BY524" s="97"/>
      <c r="BZ524" s="97"/>
      <c r="CA524" s="97"/>
      <c r="CB524" s="97"/>
      <c r="CC524" s="97"/>
      <c r="CD524" s="97"/>
      <c r="CE524" s="97"/>
      <c r="CF524" s="97"/>
      <c r="CG524" s="97"/>
      <c r="CH524" s="97"/>
    </row>
    <row r="525" spans="1:86">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Z525" s="100"/>
      <c r="AA525" s="100"/>
      <c r="AB525" s="100"/>
      <c r="AC525" s="100"/>
      <c r="AD525" s="100"/>
      <c r="AE525" s="100"/>
      <c r="AF525" s="100"/>
      <c r="AG525" s="100"/>
      <c r="AH525" s="100"/>
      <c r="AI525" s="100"/>
      <c r="AJ525" s="100"/>
      <c r="AK525" s="100"/>
      <c r="AL525" s="100"/>
      <c r="AM525" s="97"/>
      <c r="AN525" s="97"/>
      <c r="AO525" s="97"/>
      <c r="AP525" s="97"/>
      <c r="AQ525" s="97"/>
      <c r="AR525" s="97"/>
      <c r="AS525" s="97"/>
      <c r="AT525" s="97"/>
      <c r="AU525" s="97"/>
      <c r="AV525" s="97"/>
      <c r="AW525" s="97"/>
      <c r="AX525" s="97"/>
      <c r="AY525" s="97"/>
      <c r="AZ525" s="97"/>
      <c r="BA525" s="97"/>
      <c r="BB525" s="97"/>
      <c r="BC525" s="97"/>
      <c r="BD525" s="97"/>
      <c r="BE525" s="97"/>
      <c r="BF525" s="97"/>
      <c r="BG525" s="97"/>
      <c r="BH525" s="97"/>
      <c r="BI525" s="97"/>
      <c r="BJ525" s="97"/>
      <c r="BK525" s="97"/>
      <c r="BL525" s="97"/>
      <c r="BM525" s="97"/>
      <c r="BN525" s="97"/>
      <c r="BO525" s="97"/>
      <c r="BP525" s="97"/>
      <c r="BQ525" s="97"/>
      <c r="BR525" s="97"/>
      <c r="BS525" s="97"/>
      <c r="BT525" s="97"/>
      <c r="BU525" s="97"/>
      <c r="BV525" s="97"/>
      <c r="BW525" s="97"/>
      <c r="BX525" s="97"/>
      <c r="BY525" s="97"/>
      <c r="BZ525" s="97"/>
      <c r="CA525" s="97"/>
      <c r="CB525" s="97"/>
      <c r="CC525" s="97"/>
      <c r="CD525" s="97"/>
      <c r="CE525" s="97"/>
      <c r="CF525" s="97"/>
      <c r="CG525" s="97"/>
      <c r="CH525" s="97"/>
    </row>
    <row r="526" spans="1:8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Z526" s="100"/>
      <c r="AA526" s="100"/>
      <c r="AB526" s="100"/>
      <c r="AC526" s="100"/>
      <c r="AD526" s="100"/>
      <c r="AE526" s="100"/>
      <c r="AF526" s="100"/>
      <c r="AG526" s="100"/>
      <c r="AH526" s="100"/>
      <c r="AI526" s="100"/>
      <c r="AJ526" s="100"/>
      <c r="AK526" s="100"/>
      <c r="AL526" s="100"/>
      <c r="AM526" s="97"/>
      <c r="AN526" s="97"/>
      <c r="AO526" s="97"/>
      <c r="AP526" s="97"/>
      <c r="AQ526" s="97"/>
      <c r="AR526" s="97"/>
      <c r="AS526" s="97"/>
      <c r="AT526" s="97"/>
      <c r="AU526" s="97"/>
      <c r="AV526" s="97"/>
      <c r="AW526" s="97"/>
      <c r="AX526" s="97"/>
      <c r="AY526" s="97"/>
      <c r="AZ526" s="97"/>
      <c r="BA526" s="97"/>
      <c r="BB526" s="97"/>
      <c r="BC526" s="97"/>
      <c r="BD526" s="97"/>
      <c r="BE526" s="97"/>
      <c r="BF526" s="97"/>
      <c r="BG526" s="97"/>
      <c r="BH526" s="97"/>
      <c r="BI526" s="97"/>
      <c r="BJ526" s="97"/>
      <c r="BK526" s="97"/>
      <c r="BL526" s="97"/>
      <c r="BM526" s="97"/>
      <c r="BN526" s="97"/>
      <c r="BO526" s="97"/>
      <c r="BP526" s="97"/>
      <c r="BQ526" s="97"/>
      <c r="BR526" s="97"/>
      <c r="BS526" s="97"/>
      <c r="BT526" s="97"/>
      <c r="BU526" s="97"/>
      <c r="BV526" s="97"/>
      <c r="BW526" s="97"/>
      <c r="BX526" s="97"/>
      <c r="BY526" s="97"/>
      <c r="BZ526" s="97"/>
      <c r="CA526" s="97"/>
      <c r="CB526" s="97"/>
      <c r="CC526" s="97"/>
      <c r="CD526" s="97"/>
      <c r="CE526" s="97"/>
      <c r="CF526" s="97"/>
      <c r="CG526" s="97"/>
      <c r="CH526" s="97"/>
    </row>
    <row r="527" spans="1:86">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Z527" s="100"/>
      <c r="AA527" s="100"/>
      <c r="AB527" s="100"/>
      <c r="AC527" s="100"/>
      <c r="AD527" s="100"/>
      <c r="AE527" s="100"/>
      <c r="AF527" s="100"/>
      <c r="AG527" s="100"/>
      <c r="AH527" s="100"/>
      <c r="AI527" s="100"/>
      <c r="AJ527" s="100"/>
      <c r="AK527" s="100"/>
      <c r="AL527" s="100"/>
      <c r="AM527" s="97"/>
      <c r="AN527" s="97"/>
      <c r="AO527" s="97"/>
      <c r="AP527" s="97"/>
      <c r="AQ527" s="97"/>
      <c r="AR527" s="97"/>
      <c r="AS527" s="97"/>
      <c r="AT527" s="97"/>
      <c r="AU527" s="97"/>
      <c r="AV527" s="97"/>
      <c r="AW527" s="97"/>
      <c r="AX527" s="97"/>
      <c r="AY527" s="97"/>
      <c r="AZ527" s="97"/>
      <c r="BA527" s="97"/>
      <c r="BB527" s="97"/>
      <c r="BC527" s="97"/>
      <c r="BD527" s="97"/>
      <c r="BE527" s="97"/>
      <c r="BF527" s="97"/>
      <c r="BG527" s="97"/>
      <c r="BH527" s="97"/>
      <c r="BI527" s="97"/>
      <c r="BJ527" s="97"/>
      <c r="BK527" s="97"/>
      <c r="BL527" s="97"/>
      <c r="BM527" s="97"/>
      <c r="BN527" s="97"/>
      <c r="BO527" s="97"/>
      <c r="BP527" s="97"/>
      <c r="BQ527" s="97"/>
      <c r="BR527" s="97"/>
      <c r="BS527" s="97"/>
      <c r="BT527" s="97"/>
      <c r="BU527" s="97"/>
      <c r="BV527" s="97"/>
      <c r="BW527" s="97"/>
      <c r="BX527" s="97"/>
      <c r="BY527" s="97"/>
      <c r="BZ527" s="97"/>
      <c r="CA527" s="97"/>
      <c r="CB527" s="97"/>
      <c r="CC527" s="97"/>
      <c r="CD527" s="97"/>
      <c r="CE527" s="97"/>
      <c r="CF527" s="97"/>
      <c r="CG527" s="97"/>
      <c r="CH527" s="97"/>
    </row>
    <row r="528" spans="1:86">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Z528" s="100"/>
      <c r="AA528" s="100"/>
      <c r="AB528" s="100"/>
      <c r="AC528" s="100"/>
      <c r="AD528" s="100"/>
      <c r="AE528" s="100"/>
      <c r="AF528" s="100"/>
      <c r="AG528" s="100"/>
      <c r="AH528" s="100"/>
      <c r="AI528" s="100"/>
      <c r="AJ528" s="100"/>
      <c r="AK528" s="100"/>
      <c r="AL528" s="100"/>
      <c r="AM528" s="97"/>
      <c r="AN528" s="97"/>
      <c r="AO528" s="97"/>
      <c r="AP528" s="97"/>
      <c r="AQ528" s="97"/>
      <c r="AR528" s="97"/>
      <c r="AS528" s="97"/>
      <c r="AT528" s="97"/>
      <c r="AU528" s="97"/>
      <c r="AV528" s="97"/>
      <c r="AW528" s="97"/>
      <c r="AX528" s="97"/>
      <c r="AY528" s="97"/>
      <c r="AZ528" s="97"/>
      <c r="BA528" s="97"/>
      <c r="BB528" s="97"/>
      <c r="BC528" s="97"/>
      <c r="BD528" s="97"/>
      <c r="BE528" s="97"/>
      <c r="BF528" s="97"/>
      <c r="BG528" s="97"/>
      <c r="BH528" s="97"/>
      <c r="BI528" s="97"/>
      <c r="BJ528" s="97"/>
      <c r="BK528" s="97"/>
      <c r="BL528" s="97"/>
      <c r="BM528" s="97"/>
      <c r="BN528" s="97"/>
      <c r="BO528" s="97"/>
      <c r="BP528" s="97"/>
      <c r="BQ528" s="97"/>
      <c r="BR528" s="97"/>
      <c r="BS528" s="97"/>
      <c r="BT528" s="97"/>
      <c r="BU528" s="97"/>
      <c r="BV528" s="97"/>
      <c r="BW528" s="97"/>
      <c r="BX528" s="97"/>
      <c r="BY528" s="97"/>
      <c r="BZ528" s="97"/>
      <c r="CA528" s="97"/>
      <c r="CB528" s="97"/>
      <c r="CC528" s="97"/>
      <c r="CD528" s="97"/>
      <c r="CE528" s="97"/>
      <c r="CF528" s="97"/>
      <c r="CG528" s="97"/>
      <c r="CH528" s="97"/>
    </row>
    <row r="529" spans="1:86">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Z529" s="100"/>
      <c r="AA529" s="100"/>
      <c r="AB529" s="100"/>
      <c r="AC529" s="100"/>
      <c r="AD529" s="100"/>
      <c r="AE529" s="100"/>
      <c r="AF529" s="100"/>
      <c r="AG529" s="100"/>
      <c r="AH529" s="100"/>
      <c r="AI529" s="100"/>
      <c r="AJ529" s="100"/>
      <c r="AK529" s="100"/>
      <c r="AL529" s="100"/>
      <c r="AM529" s="97"/>
      <c r="AN529" s="97"/>
      <c r="AO529" s="97"/>
      <c r="AP529" s="97"/>
      <c r="AQ529" s="97"/>
      <c r="AR529" s="97"/>
      <c r="AS529" s="97"/>
      <c r="AT529" s="97"/>
      <c r="AU529" s="97"/>
      <c r="AV529" s="97"/>
      <c r="AW529" s="97"/>
      <c r="AX529" s="97"/>
      <c r="AY529" s="97"/>
      <c r="AZ529" s="97"/>
      <c r="BA529" s="97"/>
      <c r="BB529" s="97"/>
      <c r="BC529" s="97"/>
      <c r="BD529" s="97"/>
      <c r="BE529" s="97"/>
      <c r="BF529" s="97"/>
      <c r="BG529" s="97"/>
      <c r="BH529" s="97"/>
      <c r="BI529" s="97"/>
      <c r="BJ529" s="97"/>
      <c r="BK529" s="97"/>
      <c r="BL529" s="97"/>
      <c r="BM529" s="97"/>
      <c r="BN529" s="97"/>
      <c r="BO529" s="97"/>
      <c r="BP529" s="97"/>
      <c r="BQ529" s="97"/>
      <c r="BR529" s="97"/>
      <c r="BS529" s="97"/>
      <c r="BT529" s="97"/>
      <c r="BU529" s="97"/>
      <c r="BV529" s="97"/>
      <c r="BW529" s="97"/>
      <c r="BX529" s="97"/>
      <c r="BY529" s="97"/>
      <c r="BZ529" s="97"/>
      <c r="CA529" s="97"/>
      <c r="CB529" s="97"/>
      <c r="CC529" s="97"/>
      <c r="CD529" s="97"/>
      <c r="CE529" s="97"/>
      <c r="CF529" s="97"/>
      <c r="CG529" s="97"/>
      <c r="CH529" s="97"/>
    </row>
    <row r="530" spans="1:86">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Z530" s="100"/>
      <c r="AA530" s="100"/>
      <c r="AB530" s="100"/>
      <c r="AC530" s="100"/>
      <c r="AD530" s="100"/>
      <c r="AE530" s="100"/>
      <c r="AF530" s="100"/>
      <c r="AG530" s="100"/>
      <c r="AH530" s="100"/>
      <c r="AI530" s="100"/>
      <c r="AJ530" s="100"/>
      <c r="AK530" s="100"/>
      <c r="AL530" s="100"/>
      <c r="AM530" s="97"/>
      <c r="AN530" s="97"/>
      <c r="AO530" s="97"/>
      <c r="AP530" s="97"/>
      <c r="AQ530" s="97"/>
      <c r="AR530" s="97"/>
      <c r="AS530" s="97"/>
      <c r="AT530" s="97"/>
      <c r="AU530" s="97"/>
      <c r="AV530" s="97"/>
      <c r="AW530" s="97"/>
      <c r="AX530" s="97"/>
      <c r="AY530" s="97"/>
      <c r="AZ530" s="97"/>
      <c r="BA530" s="97"/>
      <c r="BB530" s="97"/>
      <c r="BC530" s="97"/>
      <c r="BD530" s="97"/>
      <c r="BE530" s="97"/>
      <c r="BF530" s="97"/>
      <c r="BG530" s="97"/>
      <c r="BH530" s="97"/>
      <c r="BI530" s="97"/>
      <c r="BJ530" s="97"/>
      <c r="BK530" s="97"/>
      <c r="BL530" s="97"/>
      <c r="BM530" s="97"/>
      <c r="BN530" s="97"/>
      <c r="BO530" s="97"/>
      <c r="BP530" s="97"/>
      <c r="BQ530" s="97"/>
      <c r="BR530" s="97"/>
      <c r="BS530" s="97"/>
      <c r="BT530" s="97"/>
      <c r="BU530" s="97"/>
      <c r="BV530" s="97"/>
      <c r="BW530" s="97"/>
      <c r="BX530" s="97"/>
      <c r="BY530" s="97"/>
      <c r="BZ530" s="97"/>
      <c r="CA530" s="97"/>
      <c r="CB530" s="97"/>
      <c r="CC530" s="97"/>
      <c r="CD530" s="97"/>
      <c r="CE530" s="97"/>
      <c r="CF530" s="97"/>
      <c r="CG530" s="97"/>
      <c r="CH530" s="97"/>
    </row>
    <row r="531" spans="1:86">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Z531" s="100"/>
      <c r="AA531" s="100"/>
      <c r="AB531" s="100"/>
      <c r="AC531" s="100"/>
      <c r="AD531" s="100"/>
      <c r="AE531" s="100"/>
      <c r="AF531" s="100"/>
      <c r="AG531" s="100"/>
      <c r="AH531" s="100"/>
      <c r="AI531" s="100"/>
      <c r="AJ531" s="100"/>
      <c r="AK531" s="100"/>
      <c r="AL531" s="100"/>
      <c r="AM531" s="97"/>
      <c r="AN531" s="97"/>
      <c r="AO531" s="97"/>
      <c r="AP531" s="97"/>
      <c r="AQ531" s="97"/>
      <c r="AR531" s="97"/>
      <c r="AS531" s="97"/>
      <c r="AT531" s="97"/>
      <c r="AU531" s="97"/>
      <c r="AV531" s="97"/>
      <c r="AW531" s="97"/>
      <c r="AX531" s="97"/>
      <c r="AY531" s="97"/>
      <c r="AZ531" s="97"/>
      <c r="BA531" s="97"/>
      <c r="BB531" s="97"/>
      <c r="BC531" s="97"/>
      <c r="BD531" s="97"/>
      <c r="BE531" s="97"/>
      <c r="BF531" s="97"/>
      <c r="BG531" s="97"/>
      <c r="BH531" s="97"/>
      <c r="BI531" s="97"/>
      <c r="BJ531" s="97"/>
      <c r="BK531" s="97"/>
      <c r="BL531" s="97"/>
      <c r="BM531" s="97"/>
      <c r="BN531" s="97"/>
      <c r="BO531" s="97"/>
      <c r="BP531" s="97"/>
      <c r="BQ531" s="97"/>
      <c r="BR531" s="97"/>
      <c r="BS531" s="97"/>
      <c r="BT531" s="97"/>
      <c r="BU531" s="97"/>
      <c r="BV531" s="97"/>
      <c r="BW531" s="97"/>
      <c r="BX531" s="97"/>
      <c r="BY531" s="97"/>
      <c r="BZ531" s="97"/>
      <c r="CA531" s="97"/>
      <c r="CB531" s="97"/>
      <c r="CC531" s="97"/>
      <c r="CD531" s="97"/>
      <c r="CE531" s="97"/>
      <c r="CF531" s="97"/>
      <c r="CG531" s="97"/>
      <c r="CH531" s="97"/>
    </row>
    <row r="532" spans="1:86">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Z532" s="100"/>
      <c r="AA532" s="100"/>
      <c r="AB532" s="100"/>
      <c r="AC532" s="100"/>
      <c r="AD532" s="100"/>
      <c r="AE532" s="100"/>
      <c r="AF532" s="100"/>
      <c r="AG532" s="100"/>
      <c r="AH532" s="100"/>
      <c r="AI532" s="100"/>
      <c r="AJ532" s="100"/>
      <c r="AK532" s="100"/>
      <c r="AL532" s="100"/>
      <c r="AM532" s="97"/>
      <c r="AN532" s="97"/>
      <c r="AO532" s="97"/>
      <c r="AP532" s="97"/>
      <c r="AQ532" s="97"/>
      <c r="AR532" s="97"/>
      <c r="AS532" s="97"/>
      <c r="AT532" s="97"/>
      <c r="AU532" s="97"/>
      <c r="AV532" s="97"/>
      <c r="AW532" s="97"/>
      <c r="AX532" s="97"/>
      <c r="AY532" s="97"/>
      <c r="AZ532" s="97"/>
      <c r="BA532" s="97"/>
      <c r="BB532" s="97"/>
      <c r="BC532" s="97"/>
      <c r="BD532" s="97"/>
      <c r="BE532" s="97"/>
      <c r="BF532" s="97"/>
      <c r="BG532" s="97"/>
      <c r="BH532" s="97"/>
      <c r="BI532" s="97"/>
      <c r="BJ532" s="97"/>
      <c r="BK532" s="97"/>
      <c r="BL532" s="97"/>
      <c r="BM532" s="97"/>
      <c r="BN532" s="97"/>
      <c r="BO532" s="97"/>
      <c r="BP532" s="97"/>
      <c r="BQ532" s="97"/>
      <c r="BR532" s="97"/>
      <c r="BS532" s="97"/>
      <c r="BT532" s="97"/>
      <c r="BU532" s="97"/>
      <c r="BV532" s="97"/>
      <c r="BW532" s="97"/>
      <c r="BX532" s="97"/>
      <c r="BY532" s="97"/>
      <c r="BZ532" s="97"/>
      <c r="CA532" s="97"/>
      <c r="CB532" s="97"/>
      <c r="CC532" s="97"/>
      <c r="CD532" s="97"/>
      <c r="CE532" s="97"/>
      <c r="CF532" s="97"/>
      <c r="CG532" s="97"/>
      <c r="CH532" s="97"/>
    </row>
    <row r="533" spans="1:86">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Z533" s="100"/>
      <c r="AA533" s="100"/>
      <c r="AB533" s="100"/>
      <c r="AC533" s="100"/>
      <c r="AD533" s="100"/>
      <c r="AE533" s="100"/>
      <c r="AF533" s="100"/>
      <c r="AG533" s="100"/>
      <c r="AH533" s="100"/>
      <c r="AI533" s="100"/>
      <c r="AJ533" s="100"/>
      <c r="AK533" s="100"/>
      <c r="AL533" s="100"/>
      <c r="AM533" s="97"/>
      <c r="AN533" s="97"/>
      <c r="AO533" s="97"/>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row>
    <row r="534" spans="1:86">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Z534" s="100"/>
      <c r="AA534" s="100"/>
      <c r="AB534" s="100"/>
      <c r="AC534" s="100"/>
      <c r="AD534" s="100"/>
      <c r="AE534" s="100"/>
      <c r="AF534" s="100"/>
      <c r="AG534" s="100"/>
      <c r="AH534" s="100"/>
      <c r="AI534" s="100"/>
      <c r="AJ534" s="100"/>
      <c r="AK534" s="100"/>
      <c r="AL534" s="100"/>
      <c r="AM534" s="97"/>
      <c r="AN534" s="97"/>
      <c r="AO534" s="97"/>
      <c r="AP534" s="97"/>
      <c r="AQ534" s="97"/>
      <c r="AR534" s="97"/>
      <c r="AS534" s="97"/>
      <c r="AT534" s="97"/>
      <c r="AU534" s="97"/>
      <c r="AV534" s="97"/>
      <c r="AW534" s="97"/>
      <c r="AX534" s="97"/>
      <c r="AY534" s="97"/>
      <c r="AZ534" s="97"/>
      <c r="BA534" s="97"/>
      <c r="BB534" s="97"/>
      <c r="BC534" s="97"/>
      <c r="BD534" s="97"/>
      <c r="BE534" s="97"/>
      <c r="BF534" s="97"/>
      <c r="BG534" s="97"/>
      <c r="BH534" s="97"/>
      <c r="BI534" s="97"/>
      <c r="BJ534" s="97"/>
      <c r="BK534" s="97"/>
      <c r="BL534" s="97"/>
      <c r="BM534" s="97"/>
      <c r="BN534" s="97"/>
      <c r="BO534" s="97"/>
      <c r="BP534" s="97"/>
      <c r="BQ534" s="97"/>
      <c r="BR534" s="97"/>
      <c r="BS534" s="97"/>
      <c r="BT534" s="97"/>
      <c r="BU534" s="97"/>
      <c r="BV534" s="97"/>
      <c r="BW534" s="97"/>
      <c r="BX534" s="97"/>
      <c r="BY534" s="97"/>
      <c r="BZ534" s="97"/>
      <c r="CA534" s="97"/>
      <c r="CB534" s="97"/>
      <c r="CC534" s="97"/>
      <c r="CD534" s="97"/>
      <c r="CE534" s="97"/>
      <c r="CF534" s="97"/>
      <c r="CG534" s="97"/>
      <c r="CH534" s="97"/>
    </row>
    <row r="535" spans="1:86">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Z535" s="100"/>
      <c r="AA535" s="100"/>
      <c r="AB535" s="100"/>
      <c r="AC535" s="100"/>
      <c r="AD535" s="100"/>
      <c r="AE535" s="100"/>
      <c r="AF535" s="100"/>
      <c r="AG535" s="100"/>
      <c r="AH535" s="100"/>
      <c r="AI535" s="100"/>
      <c r="AJ535" s="100"/>
      <c r="AK535" s="100"/>
      <c r="AL535" s="100"/>
      <c r="AM535" s="97"/>
      <c r="AN535" s="97"/>
      <c r="AO535" s="97"/>
      <c r="AP535" s="97"/>
      <c r="AQ535" s="97"/>
      <c r="AR535" s="97"/>
      <c r="AS535" s="97"/>
      <c r="AT535" s="97"/>
      <c r="AU535" s="97"/>
      <c r="AV535" s="97"/>
      <c r="AW535" s="97"/>
      <c r="AX535" s="97"/>
      <c r="AY535" s="97"/>
      <c r="AZ535" s="97"/>
      <c r="BA535" s="97"/>
      <c r="BB535" s="97"/>
      <c r="BC535" s="97"/>
      <c r="BD535" s="97"/>
      <c r="BE535" s="97"/>
      <c r="BF535" s="97"/>
      <c r="BG535" s="97"/>
      <c r="BH535" s="97"/>
      <c r="BI535" s="97"/>
      <c r="BJ535" s="97"/>
      <c r="BK535" s="97"/>
      <c r="BL535" s="97"/>
      <c r="BM535" s="97"/>
      <c r="BN535" s="97"/>
      <c r="BO535" s="97"/>
      <c r="BP535" s="97"/>
      <c r="BQ535" s="97"/>
      <c r="BR535" s="97"/>
      <c r="BS535" s="97"/>
      <c r="BT535" s="97"/>
      <c r="BU535" s="97"/>
      <c r="BV535" s="97"/>
      <c r="BW535" s="97"/>
      <c r="BX535" s="97"/>
      <c r="BY535" s="97"/>
      <c r="BZ535" s="97"/>
      <c r="CA535" s="97"/>
      <c r="CB535" s="97"/>
      <c r="CC535" s="97"/>
      <c r="CD535" s="97"/>
      <c r="CE535" s="97"/>
      <c r="CF535" s="97"/>
      <c r="CG535" s="97"/>
      <c r="CH535" s="97"/>
    </row>
    <row r="536" spans="1:8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Z536" s="100"/>
      <c r="AA536" s="100"/>
      <c r="AB536" s="100"/>
      <c r="AC536" s="100"/>
      <c r="AD536" s="100"/>
      <c r="AE536" s="100"/>
      <c r="AF536" s="100"/>
      <c r="AG536" s="100"/>
      <c r="AH536" s="100"/>
      <c r="AI536" s="100"/>
      <c r="AJ536" s="100"/>
      <c r="AK536" s="100"/>
      <c r="AL536" s="100"/>
      <c r="AM536" s="97"/>
      <c r="AN536" s="97"/>
      <c r="AO536" s="97"/>
      <c r="AP536" s="97"/>
      <c r="AQ536" s="97"/>
      <c r="AR536" s="97"/>
      <c r="AS536" s="97"/>
      <c r="AT536" s="97"/>
      <c r="AU536" s="97"/>
      <c r="AV536" s="97"/>
      <c r="AW536" s="97"/>
      <c r="AX536" s="97"/>
      <c r="AY536" s="97"/>
      <c r="AZ536" s="97"/>
      <c r="BA536" s="97"/>
      <c r="BB536" s="97"/>
      <c r="BC536" s="97"/>
      <c r="BD536" s="97"/>
      <c r="BE536" s="97"/>
      <c r="BF536" s="97"/>
      <c r="BG536" s="97"/>
      <c r="BH536" s="97"/>
      <c r="BI536" s="97"/>
      <c r="BJ536" s="97"/>
      <c r="BK536" s="97"/>
      <c r="BL536" s="97"/>
      <c r="BM536" s="97"/>
      <c r="BN536" s="97"/>
      <c r="BO536" s="97"/>
      <c r="BP536" s="97"/>
      <c r="BQ536" s="97"/>
      <c r="BR536" s="97"/>
      <c r="BS536" s="97"/>
      <c r="BT536" s="97"/>
      <c r="BU536" s="97"/>
      <c r="BV536" s="97"/>
      <c r="BW536" s="97"/>
      <c r="BX536" s="97"/>
      <c r="BY536" s="97"/>
      <c r="BZ536" s="97"/>
      <c r="CA536" s="97"/>
      <c r="CB536" s="97"/>
      <c r="CC536" s="97"/>
      <c r="CD536" s="97"/>
      <c r="CE536" s="97"/>
      <c r="CF536" s="97"/>
      <c r="CG536" s="97"/>
      <c r="CH536" s="97"/>
    </row>
    <row r="537" spans="1:86">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Z537" s="100"/>
      <c r="AA537" s="100"/>
      <c r="AB537" s="100"/>
      <c r="AC537" s="100"/>
      <c r="AD537" s="100"/>
      <c r="AE537" s="100"/>
      <c r="AF537" s="100"/>
      <c r="AG537" s="100"/>
      <c r="AH537" s="100"/>
      <c r="AI537" s="100"/>
      <c r="AJ537" s="100"/>
      <c r="AK537" s="100"/>
      <c r="AL537" s="100"/>
      <c r="AM537" s="97"/>
      <c r="AN537" s="97"/>
      <c r="AO537" s="97"/>
      <c r="AP537" s="97"/>
      <c r="AQ537" s="97"/>
      <c r="AR537" s="97"/>
      <c r="AS537" s="97"/>
      <c r="AT537" s="97"/>
      <c r="AU537" s="97"/>
      <c r="AV537" s="97"/>
      <c r="AW537" s="97"/>
      <c r="AX537" s="97"/>
      <c r="AY537" s="97"/>
      <c r="AZ537" s="97"/>
      <c r="BA537" s="97"/>
      <c r="BB537" s="97"/>
      <c r="BC537" s="97"/>
      <c r="BD537" s="97"/>
      <c r="BE537" s="97"/>
      <c r="BF537" s="97"/>
      <c r="BG537" s="97"/>
      <c r="BH537" s="97"/>
      <c r="BI537" s="97"/>
      <c r="BJ537" s="97"/>
      <c r="BK537" s="97"/>
      <c r="BL537" s="97"/>
      <c r="BM537" s="97"/>
      <c r="BN537" s="97"/>
      <c r="BO537" s="97"/>
      <c r="BP537" s="97"/>
      <c r="BQ537" s="97"/>
      <c r="BR537" s="97"/>
      <c r="BS537" s="97"/>
      <c r="BT537" s="97"/>
      <c r="BU537" s="97"/>
      <c r="BV537" s="97"/>
      <c r="BW537" s="97"/>
      <c r="BX537" s="97"/>
      <c r="BY537" s="97"/>
      <c r="BZ537" s="97"/>
      <c r="CA537" s="97"/>
      <c r="CB537" s="97"/>
      <c r="CC537" s="97"/>
      <c r="CD537" s="97"/>
      <c r="CE537" s="97"/>
      <c r="CF537" s="97"/>
      <c r="CG537" s="97"/>
      <c r="CH537" s="97"/>
    </row>
    <row r="538" spans="1:86">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Z538" s="100"/>
      <c r="AA538" s="100"/>
      <c r="AB538" s="100"/>
      <c r="AC538" s="100"/>
      <c r="AD538" s="100"/>
      <c r="AE538" s="100"/>
      <c r="AF538" s="100"/>
      <c r="AG538" s="100"/>
      <c r="AH538" s="100"/>
      <c r="AI538" s="100"/>
      <c r="AJ538" s="100"/>
      <c r="AK538" s="100"/>
      <c r="AL538" s="100"/>
      <c r="AM538" s="97"/>
      <c r="AN538" s="97"/>
      <c r="AO538" s="97"/>
      <c r="AP538" s="97"/>
      <c r="AQ538" s="97"/>
      <c r="AR538" s="97"/>
      <c r="AS538" s="97"/>
      <c r="AT538" s="97"/>
      <c r="AU538" s="97"/>
      <c r="AV538" s="97"/>
      <c r="AW538" s="97"/>
      <c r="AX538" s="97"/>
      <c r="AY538" s="97"/>
      <c r="AZ538" s="97"/>
      <c r="BA538" s="97"/>
      <c r="BB538" s="97"/>
      <c r="BC538" s="97"/>
      <c r="BD538" s="97"/>
      <c r="BE538" s="97"/>
      <c r="BF538" s="97"/>
      <c r="BG538" s="97"/>
      <c r="BH538" s="97"/>
      <c r="BI538" s="97"/>
      <c r="BJ538" s="97"/>
      <c r="BK538" s="97"/>
      <c r="BL538" s="97"/>
      <c r="BM538" s="97"/>
      <c r="BN538" s="97"/>
      <c r="BO538" s="97"/>
      <c r="BP538" s="97"/>
      <c r="BQ538" s="97"/>
      <c r="BR538" s="97"/>
      <c r="BS538" s="97"/>
      <c r="BT538" s="97"/>
      <c r="BU538" s="97"/>
      <c r="BV538" s="97"/>
      <c r="BW538" s="97"/>
      <c r="BX538" s="97"/>
      <c r="BY538" s="97"/>
      <c r="BZ538" s="97"/>
      <c r="CA538" s="97"/>
      <c r="CB538" s="97"/>
      <c r="CC538" s="97"/>
      <c r="CD538" s="97"/>
      <c r="CE538" s="97"/>
      <c r="CF538" s="97"/>
      <c r="CG538" s="97"/>
      <c r="CH538" s="97"/>
    </row>
    <row r="539" spans="1:86">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Z539" s="100"/>
      <c r="AA539" s="100"/>
      <c r="AB539" s="100"/>
      <c r="AC539" s="100"/>
      <c r="AD539" s="100"/>
      <c r="AE539" s="100"/>
      <c r="AF539" s="100"/>
      <c r="AG539" s="100"/>
      <c r="AH539" s="100"/>
      <c r="AI539" s="100"/>
      <c r="AJ539" s="100"/>
      <c r="AK539" s="100"/>
      <c r="AL539" s="100"/>
      <c r="AM539" s="97"/>
      <c r="AN539" s="97"/>
      <c r="AO539" s="97"/>
      <c r="AP539" s="97"/>
      <c r="AQ539" s="97"/>
      <c r="AR539" s="97"/>
      <c r="AS539" s="97"/>
      <c r="AT539" s="97"/>
      <c r="AU539" s="97"/>
      <c r="AV539" s="97"/>
      <c r="AW539" s="97"/>
      <c r="AX539" s="97"/>
      <c r="AY539" s="97"/>
      <c r="AZ539" s="97"/>
      <c r="BA539" s="97"/>
      <c r="BB539" s="97"/>
      <c r="BC539" s="97"/>
      <c r="BD539" s="97"/>
      <c r="BE539" s="97"/>
      <c r="BF539" s="97"/>
      <c r="BG539" s="97"/>
      <c r="BH539" s="97"/>
      <c r="BI539" s="97"/>
      <c r="BJ539" s="97"/>
      <c r="BK539" s="97"/>
      <c r="BL539" s="97"/>
      <c r="BM539" s="97"/>
      <c r="BN539" s="97"/>
      <c r="BO539" s="97"/>
      <c r="BP539" s="97"/>
      <c r="BQ539" s="97"/>
      <c r="BR539" s="97"/>
      <c r="BS539" s="97"/>
      <c r="BT539" s="97"/>
      <c r="BU539" s="97"/>
      <c r="BV539" s="97"/>
      <c r="BW539" s="97"/>
      <c r="BX539" s="97"/>
      <c r="BY539" s="97"/>
      <c r="BZ539" s="97"/>
      <c r="CA539" s="97"/>
      <c r="CB539" s="97"/>
      <c r="CC539" s="97"/>
      <c r="CD539" s="97"/>
      <c r="CE539" s="97"/>
      <c r="CF539" s="97"/>
      <c r="CG539" s="97"/>
      <c r="CH539" s="97"/>
    </row>
    <row r="540" spans="1:86">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Z540" s="100"/>
      <c r="AA540" s="100"/>
      <c r="AB540" s="100"/>
      <c r="AC540" s="100"/>
      <c r="AD540" s="100"/>
      <c r="AE540" s="100"/>
      <c r="AF540" s="100"/>
      <c r="AG540" s="100"/>
      <c r="AH540" s="100"/>
      <c r="AI540" s="100"/>
      <c r="AJ540" s="100"/>
      <c r="AK540" s="100"/>
      <c r="AL540" s="100"/>
      <c r="AM540" s="97"/>
      <c r="AN540" s="97"/>
      <c r="AO540" s="97"/>
      <c r="AP540" s="97"/>
      <c r="AQ540" s="97"/>
      <c r="AR540" s="97"/>
      <c r="AS540" s="97"/>
      <c r="AT540" s="97"/>
      <c r="AU540" s="97"/>
      <c r="AV540" s="97"/>
      <c r="AW540" s="97"/>
      <c r="AX540" s="97"/>
      <c r="AY540" s="97"/>
      <c r="AZ540" s="97"/>
      <c r="BA540" s="97"/>
      <c r="BB540" s="97"/>
      <c r="BC540" s="97"/>
      <c r="BD540" s="97"/>
      <c r="BE540" s="97"/>
      <c r="BF540" s="97"/>
      <c r="BG540" s="97"/>
      <c r="BH540" s="97"/>
      <c r="BI540" s="97"/>
      <c r="BJ540" s="97"/>
      <c r="BK540" s="97"/>
      <c r="BL540" s="97"/>
      <c r="BM540" s="97"/>
      <c r="BN540" s="97"/>
      <c r="BO540" s="97"/>
      <c r="BP540" s="97"/>
      <c r="BQ540" s="97"/>
      <c r="BR540" s="97"/>
      <c r="BS540" s="97"/>
      <c r="BT540" s="97"/>
      <c r="BU540" s="97"/>
      <c r="BV540" s="97"/>
      <c r="BW540" s="97"/>
      <c r="BX540" s="97"/>
      <c r="BY540" s="97"/>
      <c r="BZ540" s="97"/>
      <c r="CA540" s="97"/>
      <c r="CB540" s="97"/>
      <c r="CC540" s="97"/>
      <c r="CD540" s="97"/>
      <c r="CE540" s="97"/>
      <c r="CF540" s="97"/>
      <c r="CG540" s="97"/>
      <c r="CH540" s="97"/>
    </row>
    <row r="541" spans="1:86">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Z541" s="100"/>
      <c r="AA541" s="100"/>
      <c r="AB541" s="100"/>
      <c r="AC541" s="100"/>
      <c r="AD541" s="100"/>
      <c r="AE541" s="100"/>
      <c r="AF541" s="100"/>
      <c r="AG541" s="100"/>
      <c r="AH541" s="100"/>
      <c r="AI541" s="100"/>
      <c r="AJ541" s="100"/>
      <c r="AK541" s="100"/>
      <c r="AL541" s="100"/>
      <c r="AM541" s="97"/>
      <c r="AN541" s="97"/>
      <c r="AO541" s="97"/>
      <c r="AP541" s="97"/>
      <c r="AQ541" s="97"/>
      <c r="AR541" s="97"/>
      <c r="AS541" s="97"/>
      <c r="AT541" s="97"/>
      <c r="AU541" s="97"/>
      <c r="AV541" s="97"/>
      <c r="AW541" s="97"/>
      <c r="AX541" s="97"/>
      <c r="AY541" s="97"/>
      <c r="AZ541" s="97"/>
      <c r="BA541" s="97"/>
      <c r="BB541" s="97"/>
      <c r="BC541" s="97"/>
      <c r="BD541" s="97"/>
      <c r="BE541" s="97"/>
      <c r="BF541" s="97"/>
      <c r="BG541" s="97"/>
      <c r="BH541" s="97"/>
      <c r="BI541" s="97"/>
      <c r="BJ541" s="97"/>
      <c r="BK541" s="97"/>
      <c r="BL541" s="97"/>
      <c r="BM541" s="97"/>
      <c r="BN541" s="97"/>
      <c r="BO541" s="97"/>
      <c r="BP541" s="97"/>
      <c r="BQ541" s="97"/>
      <c r="BR541" s="97"/>
      <c r="BS541" s="97"/>
      <c r="BT541" s="97"/>
      <c r="BU541" s="97"/>
      <c r="BV541" s="97"/>
      <c r="BW541" s="97"/>
      <c r="BX541" s="97"/>
      <c r="BY541" s="97"/>
      <c r="BZ541" s="97"/>
      <c r="CA541" s="97"/>
      <c r="CB541" s="97"/>
      <c r="CC541" s="97"/>
      <c r="CD541" s="97"/>
      <c r="CE541" s="97"/>
      <c r="CF541" s="97"/>
      <c r="CG541" s="97"/>
      <c r="CH541" s="97"/>
    </row>
    <row r="542" spans="1:86">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Z542" s="100"/>
      <c r="AA542" s="100"/>
      <c r="AB542" s="100"/>
      <c r="AC542" s="100"/>
      <c r="AD542" s="100"/>
      <c r="AE542" s="100"/>
      <c r="AF542" s="100"/>
      <c r="AG542" s="100"/>
      <c r="AH542" s="100"/>
      <c r="AI542" s="100"/>
      <c r="AJ542" s="100"/>
      <c r="AK542" s="100"/>
      <c r="AL542" s="100"/>
      <c r="AM542" s="97"/>
      <c r="AN542" s="97"/>
      <c r="AO542" s="97"/>
      <c r="AP542" s="97"/>
      <c r="AQ542" s="97"/>
      <c r="AR542" s="97"/>
      <c r="AS542" s="97"/>
      <c r="AT542" s="97"/>
      <c r="AU542" s="97"/>
      <c r="AV542" s="97"/>
      <c r="AW542" s="97"/>
      <c r="AX542" s="97"/>
      <c r="AY542" s="97"/>
      <c r="AZ542" s="97"/>
      <c r="BA542" s="97"/>
      <c r="BB542" s="97"/>
      <c r="BC542" s="97"/>
      <c r="BD542" s="97"/>
      <c r="BE542" s="97"/>
      <c r="BF542" s="97"/>
      <c r="BG542" s="97"/>
      <c r="BH542" s="97"/>
      <c r="BI542" s="97"/>
      <c r="BJ542" s="97"/>
      <c r="BK542" s="97"/>
      <c r="BL542" s="97"/>
      <c r="BM542" s="97"/>
      <c r="BN542" s="97"/>
      <c r="BO542" s="97"/>
      <c r="BP542" s="97"/>
      <c r="BQ542" s="97"/>
      <c r="BR542" s="97"/>
      <c r="BS542" s="97"/>
      <c r="BT542" s="97"/>
      <c r="BU542" s="97"/>
      <c r="BV542" s="97"/>
      <c r="BW542" s="97"/>
      <c r="BX542" s="97"/>
      <c r="BY542" s="97"/>
      <c r="BZ542" s="97"/>
      <c r="CA542" s="97"/>
      <c r="CB542" s="97"/>
      <c r="CC542" s="97"/>
      <c r="CD542" s="97"/>
      <c r="CE542" s="97"/>
      <c r="CF542" s="97"/>
      <c r="CG542" s="97"/>
      <c r="CH542" s="97"/>
    </row>
    <row r="543" spans="1:86">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Z543" s="100"/>
      <c r="AA543" s="100"/>
      <c r="AB543" s="100"/>
      <c r="AC543" s="100"/>
      <c r="AD543" s="100"/>
      <c r="AE543" s="100"/>
      <c r="AF543" s="100"/>
      <c r="AG543" s="100"/>
      <c r="AH543" s="100"/>
      <c r="AI543" s="100"/>
      <c r="AJ543" s="100"/>
      <c r="AK543" s="100"/>
      <c r="AL543" s="100"/>
      <c r="AM543" s="97"/>
      <c r="AN543" s="97"/>
      <c r="AO543" s="97"/>
      <c r="AP543" s="97"/>
      <c r="AQ543" s="97"/>
      <c r="AR543" s="97"/>
      <c r="AS543" s="97"/>
      <c r="AT543" s="97"/>
      <c r="AU543" s="97"/>
      <c r="AV543" s="97"/>
      <c r="AW543" s="97"/>
      <c r="AX543" s="97"/>
      <c r="AY543" s="97"/>
      <c r="AZ543" s="97"/>
      <c r="BA543" s="97"/>
      <c r="BB543" s="97"/>
      <c r="BC543" s="97"/>
      <c r="BD543" s="97"/>
      <c r="BE543" s="97"/>
      <c r="BF543" s="97"/>
      <c r="BG543" s="97"/>
      <c r="BH543" s="97"/>
      <c r="BI543" s="97"/>
      <c r="BJ543" s="97"/>
      <c r="BK543" s="97"/>
      <c r="BL543" s="97"/>
      <c r="BM543" s="97"/>
      <c r="BN543" s="97"/>
      <c r="BO543" s="97"/>
      <c r="BP543" s="97"/>
      <c r="BQ543" s="97"/>
      <c r="BR543" s="97"/>
      <c r="BS543" s="97"/>
      <c r="BT543" s="97"/>
      <c r="BU543" s="97"/>
      <c r="BV543" s="97"/>
      <c r="BW543" s="97"/>
      <c r="BX543" s="97"/>
      <c r="BY543" s="97"/>
      <c r="BZ543" s="97"/>
      <c r="CA543" s="97"/>
      <c r="CB543" s="97"/>
      <c r="CC543" s="97"/>
      <c r="CD543" s="97"/>
      <c r="CE543" s="97"/>
      <c r="CF543" s="97"/>
      <c r="CG543" s="97"/>
      <c r="CH543" s="97"/>
    </row>
    <row r="544" spans="1:86">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Z544" s="100"/>
      <c r="AA544" s="100"/>
      <c r="AB544" s="100"/>
      <c r="AC544" s="100"/>
      <c r="AD544" s="100"/>
      <c r="AE544" s="100"/>
      <c r="AF544" s="100"/>
      <c r="AG544" s="100"/>
      <c r="AH544" s="100"/>
      <c r="AI544" s="100"/>
      <c r="AJ544" s="100"/>
      <c r="AK544" s="100"/>
      <c r="AL544" s="100"/>
      <c r="AM544" s="97"/>
      <c r="AN544" s="97"/>
      <c r="AO544" s="97"/>
      <c r="AP544" s="97"/>
      <c r="AQ544" s="97"/>
      <c r="AR544" s="97"/>
      <c r="AS544" s="97"/>
      <c r="AT544" s="97"/>
      <c r="AU544" s="97"/>
      <c r="AV544" s="97"/>
      <c r="AW544" s="97"/>
      <c r="AX544" s="97"/>
      <c r="AY544" s="97"/>
      <c r="AZ544" s="97"/>
      <c r="BA544" s="97"/>
      <c r="BB544" s="97"/>
      <c r="BC544" s="97"/>
      <c r="BD544" s="97"/>
      <c r="BE544" s="97"/>
      <c r="BF544" s="97"/>
      <c r="BG544" s="97"/>
      <c r="BH544" s="97"/>
      <c r="BI544" s="97"/>
      <c r="BJ544" s="97"/>
      <c r="BK544" s="97"/>
      <c r="BL544" s="97"/>
      <c r="BM544" s="97"/>
      <c r="BN544" s="97"/>
      <c r="BO544" s="97"/>
      <c r="BP544" s="97"/>
      <c r="BQ544" s="97"/>
      <c r="BR544" s="97"/>
      <c r="BS544" s="97"/>
      <c r="BT544" s="97"/>
      <c r="BU544" s="97"/>
      <c r="BV544" s="97"/>
      <c r="BW544" s="97"/>
      <c r="BX544" s="97"/>
      <c r="BY544" s="97"/>
      <c r="BZ544" s="97"/>
      <c r="CA544" s="97"/>
      <c r="CB544" s="97"/>
      <c r="CC544" s="97"/>
      <c r="CD544" s="97"/>
      <c r="CE544" s="97"/>
      <c r="CF544" s="97"/>
      <c r="CG544" s="97"/>
      <c r="CH544" s="97"/>
    </row>
    <row r="545" spans="1:86">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Z545" s="100"/>
      <c r="AA545" s="100"/>
      <c r="AB545" s="100"/>
      <c r="AC545" s="100"/>
      <c r="AD545" s="100"/>
      <c r="AE545" s="100"/>
      <c r="AF545" s="100"/>
      <c r="AG545" s="100"/>
      <c r="AH545" s="100"/>
      <c r="AI545" s="100"/>
      <c r="AJ545" s="100"/>
      <c r="AK545" s="100"/>
      <c r="AL545" s="100"/>
      <c r="AM545" s="97"/>
      <c r="AN545" s="97"/>
      <c r="AO545" s="97"/>
      <c r="AP545" s="97"/>
      <c r="AQ545" s="97"/>
      <c r="AR545" s="97"/>
      <c r="AS545" s="97"/>
      <c r="AT545" s="97"/>
      <c r="AU545" s="97"/>
      <c r="AV545" s="97"/>
      <c r="AW545" s="97"/>
      <c r="AX545" s="97"/>
      <c r="AY545" s="97"/>
      <c r="AZ545" s="97"/>
      <c r="BA545" s="97"/>
      <c r="BB545" s="97"/>
      <c r="BC545" s="97"/>
      <c r="BD545" s="97"/>
      <c r="BE545" s="97"/>
      <c r="BF545" s="97"/>
      <c r="BG545" s="97"/>
      <c r="BH545" s="97"/>
      <c r="BI545" s="97"/>
      <c r="BJ545" s="97"/>
      <c r="BK545" s="97"/>
      <c r="BL545" s="97"/>
      <c r="BM545" s="97"/>
      <c r="BN545" s="97"/>
      <c r="BO545" s="97"/>
      <c r="BP545" s="97"/>
      <c r="BQ545" s="97"/>
      <c r="BR545" s="97"/>
      <c r="BS545" s="97"/>
      <c r="BT545" s="97"/>
      <c r="BU545" s="97"/>
      <c r="BV545" s="97"/>
      <c r="BW545" s="97"/>
      <c r="BX545" s="97"/>
      <c r="BY545" s="97"/>
      <c r="BZ545" s="97"/>
      <c r="CA545" s="97"/>
      <c r="CB545" s="97"/>
      <c r="CC545" s="97"/>
      <c r="CD545" s="97"/>
      <c r="CE545" s="97"/>
      <c r="CF545" s="97"/>
      <c r="CG545" s="97"/>
      <c r="CH545" s="97"/>
    </row>
    <row r="546" spans="1:8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Z546" s="100"/>
      <c r="AA546" s="100"/>
      <c r="AB546" s="100"/>
      <c r="AC546" s="100"/>
      <c r="AD546" s="100"/>
      <c r="AE546" s="100"/>
      <c r="AF546" s="100"/>
      <c r="AG546" s="100"/>
      <c r="AH546" s="100"/>
      <c r="AI546" s="100"/>
      <c r="AJ546" s="100"/>
      <c r="AK546" s="100"/>
      <c r="AL546" s="100"/>
      <c r="AM546" s="97"/>
      <c r="AN546" s="97"/>
      <c r="AO546" s="97"/>
      <c r="AP546" s="97"/>
      <c r="AQ546" s="97"/>
      <c r="AR546" s="97"/>
      <c r="AS546" s="97"/>
      <c r="AT546" s="97"/>
      <c r="AU546" s="97"/>
      <c r="AV546" s="97"/>
      <c r="AW546" s="97"/>
      <c r="AX546" s="97"/>
      <c r="AY546" s="97"/>
      <c r="AZ546" s="97"/>
      <c r="BA546" s="97"/>
      <c r="BB546" s="97"/>
      <c r="BC546" s="97"/>
      <c r="BD546" s="97"/>
      <c r="BE546" s="97"/>
      <c r="BF546" s="97"/>
      <c r="BG546" s="97"/>
      <c r="BH546" s="97"/>
      <c r="BI546" s="97"/>
      <c r="BJ546" s="97"/>
      <c r="BK546" s="97"/>
      <c r="BL546" s="97"/>
      <c r="BM546" s="97"/>
      <c r="BN546" s="97"/>
      <c r="BO546" s="97"/>
      <c r="BP546" s="97"/>
      <c r="BQ546" s="97"/>
      <c r="BR546" s="97"/>
      <c r="BS546" s="97"/>
      <c r="BT546" s="97"/>
      <c r="BU546" s="97"/>
      <c r="BV546" s="97"/>
      <c r="BW546" s="97"/>
      <c r="BX546" s="97"/>
      <c r="BY546" s="97"/>
      <c r="BZ546" s="97"/>
      <c r="CA546" s="97"/>
      <c r="CB546" s="97"/>
      <c r="CC546" s="97"/>
      <c r="CD546" s="97"/>
      <c r="CE546" s="97"/>
      <c r="CF546" s="97"/>
      <c r="CG546" s="97"/>
      <c r="CH546" s="97"/>
    </row>
    <row r="547" spans="1:86">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Z547" s="100"/>
      <c r="AA547" s="100"/>
      <c r="AB547" s="100"/>
      <c r="AC547" s="100"/>
      <c r="AD547" s="100"/>
      <c r="AE547" s="100"/>
      <c r="AF547" s="100"/>
      <c r="AG547" s="100"/>
      <c r="AH547" s="100"/>
      <c r="AI547" s="100"/>
      <c r="AJ547" s="100"/>
      <c r="AK547" s="100"/>
      <c r="AL547" s="100"/>
      <c r="AM547" s="97"/>
      <c r="AN547" s="97"/>
      <c r="AO547" s="97"/>
      <c r="AP547" s="97"/>
      <c r="AQ547" s="97"/>
      <c r="AR547" s="97"/>
      <c r="AS547" s="97"/>
      <c r="AT547" s="97"/>
      <c r="AU547" s="97"/>
      <c r="AV547" s="97"/>
      <c r="AW547" s="97"/>
      <c r="AX547" s="97"/>
      <c r="AY547" s="97"/>
      <c r="AZ547" s="97"/>
      <c r="BA547" s="97"/>
      <c r="BB547" s="97"/>
      <c r="BC547" s="97"/>
      <c r="BD547" s="97"/>
      <c r="BE547" s="97"/>
      <c r="BF547" s="97"/>
      <c r="BG547" s="97"/>
      <c r="BH547" s="97"/>
      <c r="BI547" s="97"/>
      <c r="BJ547" s="97"/>
      <c r="BK547" s="97"/>
      <c r="BL547" s="97"/>
      <c r="BM547" s="97"/>
      <c r="BN547" s="97"/>
      <c r="BO547" s="97"/>
      <c r="BP547" s="97"/>
      <c r="BQ547" s="97"/>
      <c r="BR547" s="97"/>
      <c r="BS547" s="97"/>
      <c r="BT547" s="97"/>
      <c r="BU547" s="97"/>
      <c r="BV547" s="97"/>
      <c r="BW547" s="97"/>
      <c r="BX547" s="97"/>
      <c r="BY547" s="97"/>
      <c r="BZ547" s="97"/>
      <c r="CA547" s="97"/>
      <c r="CB547" s="97"/>
      <c r="CC547" s="97"/>
      <c r="CD547" s="97"/>
      <c r="CE547" s="97"/>
      <c r="CF547" s="97"/>
      <c r="CG547" s="97"/>
      <c r="CH547" s="97"/>
    </row>
    <row r="548" spans="1:86">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Z548" s="100"/>
      <c r="AA548" s="100"/>
      <c r="AB548" s="100"/>
      <c r="AC548" s="100"/>
      <c r="AD548" s="100"/>
      <c r="AE548" s="100"/>
      <c r="AF548" s="100"/>
      <c r="AG548" s="100"/>
      <c r="AH548" s="100"/>
      <c r="AI548" s="100"/>
      <c r="AJ548" s="100"/>
      <c r="AK548" s="100"/>
      <c r="AL548" s="100"/>
      <c r="AM548" s="97"/>
      <c r="AN548" s="97"/>
      <c r="AO548" s="97"/>
      <c r="AP548" s="97"/>
      <c r="AQ548" s="97"/>
      <c r="AR548" s="97"/>
      <c r="AS548" s="97"/>
      <c r="AT548" s="97"/>
      <c r="AU548" s="97"/>
      <c r="AV548" s="97"/>
      <c r="AW548" s="97"/>
      <c r="AX548" s="97"/>
      <c r="AY548" s="97"/>
      <c r="AZ548" s="97"/>
      <c r="BA548" s="97"/>
      <c r="BB548" s="97"/>
      <c r="BC548" s="97"/>
      <c r="BD548" s="97"/>
      <c r="BE548" s="97"/>
      <c r="BF548" s="97"/>
      <c r="BG548" s="97"/>
      <c r="BH548" s="97"/>
      <c r="BI548" s="97"/>
      <c r="BJ548" s="97"/>
      <c r="BK548" s="97"/>
      <c r="BL548" s="97"/>
      <c r="BM548" s="97"/>
      <c r="BN548" s="97"/>
      <c r="BO548" s="97"/>
      <c r="BP548" s="97"/>
      <c r="BQ548" s="97"/>
      <c r="BR548" s="97"/>
      <c r="BS548" s="97"/>
      <c r="BT548" s="97"/>
      <c r="BU548" s="97"/>
      <c r="BV548" s="97"/>
      <c r="BW548" s="97"/>
      <c r="BX548" s="97"/>
      <c r="BY548" s="97"/>
      <c r="BZ548" s="97"/>
      <c r="CA548" s="97"/>
      <c r="CB548" s="97"/>
      <c r="CC548" s="97"/>
      <c r="CD548" s="97"/>
      <c r="CE548" s="97"/>
      <c r="CF548" s="97"/>
      <c r="CG548" s="97"/>
      <c r="CH548" s="97"/>
    </row>
    <row r="549" spans="1:86">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Z549" s="100"/>
      <c r="AA549" s="100"/>
      <c r="AB549" s="100"/>
      <c r="AC549" s="100"/>
      <c r="AD549" s="100"/>
      <c r="AE549" s="100"/>
      <c r="AF549" s="100"/>
      <c r="AG549" s="100"/>
      <c r="AH549" s="100"/>
      <c r="AI549" s="100"/>
      <c r="AJ549" s="100"/>
      <c r="AK549" s="100"/>
      <c r="AL549" s="100"/>
      <c r="AM549" s="97"/>
      <c r="AN549" s="97"/>
      <c r="AO549" s="97"/>
      <c r="AP549" s="97"/>
      <c r="AQ549" s="97"/>
      <c r="AR549" s="97"/>
      <c r="AS549" s="97"/>
      <c r="AT549" s="97"/>
      <c r="AU549" s="97"/>
      <c r="AV549" s="97"/>
      <c r="AW549" s="97"/>
      <c r="AX549" s="97"/>
      <c r="AY549" s="97"/>
      <c r="AZ549" s="97"/>
      <c r="BA549" s="97"/>
      <c r="BB549" s="97"/>
      <c r="BC549" s="97"/>
      <c r="BD549" s="97"/>
      <c r="BE549" s="97"/>
      <c r="BF549" s="97"/>
      <c r="BG549" s="97"/>
      <c r="BH549" s="97"/>
      <c r="BI549" s="97"/>
      <c r="BJ549" s="97"/>
      <c r="BK549" s="97"/>
      <c r="BL549" s="97"/>
      <c r="BM549" s="97"/>
      <c r="BN549" s="97"/>
      <c r="BO549" s="97"/>
      <c r="BP549" s="97"/>
      <c r="BQ549" s="97"/>
      <c r="BR549" s="97"/>
      <c r="BS549" s="97"/>
      <c r="BT549" s="97"/>
      <c r="BU549" s="97"/>
      <c r="BV549" s="97"/>
      <c r="BW549" s="97"/>
      <c r="BX549" s="97"/>
      <c r="BY549" s="97"/>
      <c r="BZ549" s="97"/>
      <c r="CA549" s="97"/>
      <c r="CB549" s="97"/>
      <c r="CC549" s="97"/>
      <c r="CD549" s="97"/>
      <c r="CE549" s="97"/>
      <c r="CF549" s="97"/>
      <c r="CG549" s="97"/>
      <c r="CH549" s="97"/>
    </row>
    <row r="550" spans="1:86">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Z550" s="100"/>
      <c r="AA550" s="100"/>
      <c r="AB550" s="100"/>
      <c r="AC550" s="100"/>
      <c r="AD550" s="100"/>
      <c r="AE550" s="100"/>
      <c r="AF550" s="100"/>
      <c r="AG550" s="100"/>
      <c r="AH550" s="100"/>
      <c r="AI550" s="100"/>
      <c r="AJ550" s="100"/>
      <c r="AK550" s="100"/>
      <c r="AL550" s="100"/>
      <c r="AM550" s="97"/>
      <c r="AN550" s="97"/>
      <c r="AO550" s="97"/>
      <c r="AP550" s="97"/>
      <c r="AQ550" s="97"/>
      <c r="AR550" s="97"/>
      <c r="AS550" s="97"/>
      <c r="AT550" s="97"/>
      <c r="AU550" s="97"/>
      <c r="AV550" s="97"/>
      <c r="AW550" s="97"/>
      <c r="AX550" s="97"/>
      <c r="AY550" s="97"/>
      <c r="AZ550" s="97"/>
      <c r="BA550" s="97"/>
      <c r="BB550" s="97"/>
      <c r="BC550" s="97"/>
      <c r="BD550" s="97"/>
      <c r="BE550" s="97"/>
      <c r="BF550" s="97"/>
      <c r="BG550" s="97"/>
      <c r="BH550" s="97"/>
      <c r="BI550" s="97"/>
      <c r="BJ550" s="97"/>
      <c r="BK550" s="97"/>
      <c r="BL550" s="97"/>
      <c r="BM550" s="97"/>
      <c r="BN550" s="97"/>
      <c r="BO550" s="97"/>
      <c r="BP550" s="97"/>
      <c r="BQ550" s="97"/>
      <c r="BR550" s="97"/>
      <c r="BS550" s="97"/>
      <c r="BT550" s="97"/>
      <c r="BU550" s="97"/>
      <c r="BV550" s="97"/>
      <c r="BW550" s="97"/>
      <c r="BX550" s="97"/>
      <c r="BY550" s="97"/>
      <c r="BZ550" s="97"/>
      <c r="CA550" s="97"/>
      <c r="CB550" s="97"/>
      <c r="CC550" s="97"/>
      <c r="CD550" s="97"/>
      <c r="CE550" s="97"/>
      <c r="CF550" s="97"/>
      <c r="CG550" s="97"/>
      <c r="CH550" s="97"/>
    </row>
    <row r="551" spans="1:86">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Z551" s="100"/>
      <c r="AA551" s="100"/>
      <c r="AB551" s="100"/>
      <c r="AC551" s="100"/>
      <c r="AD551" s="100"/>
      <c r="AE551" s="100"/>
      <c r="AF551" s="100"/>
      <c r="AG551" s="100"/>
      <c r="AH551" s="100"/>
      <c r="AI551" s="100"/>
      <c r="AJ551" s="100"/>
      <c r="AK551" s="100"/>
      <c r="AL551" s="100"/>
      <c r="AM551" s="97"/>
      <c r="AN551" s="97"/>
      <c r="AO551" s="97"/>
      <c r="AP551" s="97"/>
      <c r="AQ551" s="97"/>
      <c r="AR551" s="97"/>
      <c r="AS551" s="97"/>
      <c r="AT551" s="97"/>
      <c r="AU551" s="97"/>
      <c r="AV551" s="97"/>
      <c r="AW551" s="97"/>
      <c r="AX551" s="97"/>
      <c r="AY551" s="97"/>
      <c r="AZ551" s="97"/>
      <c r="BA551" s="97"/>
      <c r="BB551" s="97"/>
      <c r="BC551" s="97"/>
      <c r="BD551" s="97"/>
      <c r="BE551" s="97"/>
      <c r="BF551" s="97"/>
      <c r="BG551" s="97"/>
      <c r="BH551" s="97"/>
      <c r="BI551" s="97"/>
      <c r="BJ551" s="97"/>
      <c r="BK551" s="97"/>
      <c r="BL551" s="97"/>
      <c r="BM551" s="97"/>
      <c r="BN551" s="97"/>
      <c r="BO551" s="97"/>
      <c r="BP551" s="97"/>
      <c r="BQ551" s="97"/>
      <c r="BR551" s="97"/>
      <c r="BS551" s="97"/>
      <c r="BT551" s="97"/>
      <c r="BU551" s="97"/>
      <c r="BV551" s="97"/>
      <c r="BW551" s="97"/>
      <c r="BX551" s="97"/>
      <c r="BY551" s="97"/>
      <c r="BZ551" s="97"/>
      <c r="CA551" s="97"/>
      <c r="CB551" s="97"/>
      <c r="CC551" s="97"/>
      <c r="CD551" s="97"/>
      <c r="CE551" s="97"/>
      <c r="CF551" s="97"/>
      <c r="CG551" s="97"/>
      <c r="CH551" s="97"/>
    </row>
    <row r="552" spans="1:86">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Z552" s="100"/>
      <c r="AA552" s="100"/>
      <c r="AB552" s="100"/>
      <c r="AC552" s="100"/>
      <c r="AD552" s="100"/>
      <c r="AE552" s="100"/>
      <c r="AF552" s="100"/>
      <c r="AG552" s="100"/>
      <c r="AH552" s="100"/>
      <c r="AI552" s="100"/>
      <c r="AJ552" s="100"/>
      <c r="AK552" s="100"/>
      <c r="AL552" s="100"/>
      <c r="AM552" s="97"/>
      <c r="AN552" s="97"/>
      <c r="AO552" s="97"/>
      <c r="AP552" s="97"/>
      <c r="AQ552" s="97"/>
      <c r="AR552" s="97"/>
      <c r="AS552" s="97"/>
      <c r="AT552" s="97"/>
      <c r="AU552" s="97"/>
      <c r="AV552" s="97"/>
      <c r="AW552" s="97"/>
      <c r="AX552" s="97"/>
      <c r="AY552" s="97"/>
      <c r="AZ552" s="97"/>
      <c r="BA552" s="97"/>
      <c r="BB552" s="97"/>
      <c r="BC552" s="97"/>
      <c r="BD552" s="97"/>
      <c r="BE552" s="97"/>
      <c r="BF552" s="97"/>
      <c r="BG552" s="97"/>
      <c r="BH552" s="97"/>
      <c r="BI552" s="97"/>
      <c r="BJ552" s="97"/>
      <c r="BK552" s="97"/>
      <c r="BL552" s="97"/>
      <c r="BM552" s="97"/>
      <c r="BN552" s="97"/>
      <c r="BO552" s="97"/>
      <c r="BP552" s="97"/>
      <c r="BQ552" s="97"/>
      <c r="BR552" s="97"/>
      <c r="BS552" s="97"/>
      <c r="BT552" s="97"/>
      <c r="BU552" s="97"/>
      <c r="BV552" s="97"/>
      <c r="BW552" s="97"/>
      <c r="BX552" s="97"/>
      <c r="BY552" s="97"/>
      <c r="BZ552" s="97"/>
      <c r="CA552" s="97"/>
      <c r="CB552" s="97"/>
      <c r="CC552" s="97"/>
      <c r="CD552" s="97"/>
      <c r="CE552" s="97"/>
      <c r="CF552" s="97"/>
      <c r="CG552" s="97"/>
      <c r="CH552" s="97"/>
    </row>
    <row r="553" spans="1:86">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Z553" s="100"/>
      <c r="AA553" s="100"/>
      <c r="AB553" s="100"/>
      <c r="AC553" s="100"/>
      <c r="AD553" s="100"/>
      <c r="AE553" s="100"/>
      <c r="AF553" s="100"/>
      <c r="AG553" s="100"/>
      <c r="AH553" s="100"/>
      <c r="AI553" s="100"/>
      <c r="AJ553" s="100"/>
      <c r="AK553" s="100"/>
      <c r="AL553" s="100"/>
      <c r="AM553" s="97"/>
      <c r="AN553" s="97"/>
      <c r="AO553" s="97"/>
      <c r="AP553" s="97"/>
      <c r="AQ553" s="97"/>
      <c r="AR553" s="97"/>
      <c r="AS553" s="97"/>
      <c r="AT553" s="97"/>
      <c r="AU553" s="97"/>
      <c r="AV553" s="97"/>
      <c r="AW553" s="97"/>
      <c r="AX553" s="97"/>
      <c r="AY553" s="97"/>
      <c r="AZ553" s="97"/>
      <c r="BA553" s="97"/>
      <c r="BB553" s="97"/>
      <c r="BC553" s="97"/>
      <c r="BD553" s="97"/>
      <c r="BE553" s="97"/>
      <c r="BF553" s="97"/>
      <c r="BG553" s="97"/>
      <c r="BH553" s="97"/>
      <c r="BI553" s="97"/>
      <c r="BJ553" s="97"/>
      <c r="BK553" s="97"/>
      <c r="BL553" s="97"/>
      <c r="BM553" s="97"/>
      <c r="BN553" s="97"/>
      <c r="BO553" s="97"/>
      <c r="BP553" s="97"/>
      <c r="BQ553" s="97"/>
      <c r="BR553" s="97"/>
      <c r="BS553" s="97"/>
      <c r="BT553" s="97"/>
      <c r="BU553" s="97"/>
      <c r="BV553" s="97"/>
      <c r="BW553" s="97"/>
      <c r="BX553" s="97"/>
      <c r="BY553" s="97"/>
      <c r="BZ553" s="97"/>
      <c r="CA553" s="97"/>
      <c r="CB553" s="97"/>
      <c r="CC553" s="97"/>
      <c r="CD553" s="97"/>
      <c r="CE553" s="97"/>
      <c r="CF553" s="97"/>
      <c r="CG553" s="97"/>
      <c r="CH553" s="97"/>
    </row>
    <row r="554" spans="1:86">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Z554" s="100"/>
      <c r="AA554" s="100"/>
      <c r="AB554" s="100"/>
      <c r="AC554" s="100"/>
      <c r="AD554" s="100"/>
      <c r="AE554" s="100"/>
      <c r="AF554" s="100"/>
      <c r="AG554" s="100"/>
      <c r="AH554" s="100"/>
      <c r="AI554" s="100"/>
      <c r="AJ554" s="100"/>
      <c r="AK554" s="100"/>
      <c r="AL554" s="100"/>
      <c r="AM554" s="97"/>
      <c r="AN554" s="97"/>
      <c r="AO554" s="97"/>
      <c r="AP554" s="97"/>
      <c r="AQ554" s="97"/>
      <c r="AR554" s="97"/>
      <c r="AS554" s="97"/>
      <c r="AT554" s="97"/>
      <c r="AU554" s="97"/>
      <c r="AV554" s="97"/>
      <c r="AW554" s="97"/>
      <c r="AX554" s="97"/>
      <c r="AY554" s="97"/>
      <c r="AZ554" s="97"/>
      <c r="BA554" s="97"/>
      <c r="BB554" s="97"/>
      <c r="BC554" s="97"/>
      <c r="BD554" s="97"/>
      <c r="BE554" s="97"/>
      <c r="BF554" s="97"/>
      <c r="BG554" s="97"/>
      <c r="BH554" s="97"/>
      <c r="BI554" s="97"/>
      <c r="BJ554" s="97"/>
      <c r="BK554" s="97"/>
      <c r="BL554" s="97"/>
      <c r="BM554" s="97"/>
      <c r="BN554" s="97"/>
      <c r="BO554" s="97"/>
      <c r="BP554" s="97"/>
      <c r="BQ554" s="97"/>
      <c r="BR554" s="97"/>
      <c r="BS554" s="97"/>
      <c r="BT554" s="97"/>
      <c r="BU554" s="97"/>
      <c r="BV554" s="97"/>
      <c r="BW554" s="97"/>
      <c r="BX554" s="97"/>
      <c r="BY554" s="97"/>
      <c r="BZ554" s="97"/>
      <c r="CA554" s="97"/>
      <c r="CB554" s="97"/>
      <c r="CC554" s="97"/>
      <c r="CD554" s="97"/>
      <c r="CE554" s="97"/>
      <c r="CF554" s="97"/>
      <c r="CG554" s="97"/>
      <c r="CH554" s="97"/>
    </row>
    <row r="555" spans="1:86">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Z555" s="100"/>
      <c r="AA555" s="100"/>
      <c r="AB555" s="100"/>
      <c r="AC555" s="100"/>
      <c r="AD555" s="100"/>
      <c r="AE555" s="100"/>
      <c r="AF555" s="100"/>
      <c r="AG555" s="100"/>
      <c r="AH555" s="100"/>
      <c r="AI555" s="100"/>
      <c r="AJ555" s="100"/>
      <c r="AK555" s="100"/>
      <c r="AL555" s="100"/>
      <c r="AM555" s="97"/>
      <c r="AN555" s="97"/>
      <c r="AO555" s="97"/>
      <c r="AP555" s="97"/>
      <c r="AQ555" s="97"/>
      <c r="AR555" s="97"/>
      <c r="AS555" s="97"/>
      <c r="AT555" s="97"/>
      <c r="AU555" s="97"/>
      <c r="AV555" s="97"/>
      <c r="AW555" s="97"/>
      <c r="AX555" s="97"/>
      <c r="AY555" s="97"/>
      <c r="AZ555" s="97"/>
      <c r="BA555" s="97"/>
      <c r="BB555" s="97"/>
      <c r="BC555" s="97"/>
      <c r="BD555" s="97"/>
      <c r="BE555" s="97"/>
      <c r="BF555" s="97"/>
      <c r="BG555" s="97"/>
      <c r="BH555" s="97"/>
      <c r="BI555" s="97"/>
      <c r="BJ555" s="97"/>
      <c r="BK555" s="97"/>
      <c r="BL555" s="97"/>
      <c r="BM555" s="97"/>
      <c r="BN555" s="97"/>
      <c r="BO555" s="97"/>
      <c r="BP555" s="97"/>
      <c r="BQ555" s="97"/>
      <c r="BR555" s="97"/>
      <c r="BS555" s="97"/>
      <c r="BT555" s="97"/>
      <c r="BU555" s="97"/>
      <c r="BV555" s="97"/>
      <c r="BW555" s="97"/>
      <c r="BX555" s="97"/>
      <c r="BY555" s="97"/>
      <c r="BZ555" s="97"/>
      <c r="CA555" s="97"/>
      <c r="CB555" s="97"/>
      <c r="CC555" s="97"/>
      <c r="CD555" s="97"/>
      <c r="CE555" s="97"/>
      <c r="CF555" s="97"/>
      <c r="CG555" s="97"/>
      <c r="CH555" s="97"/>
    </row>
    <row r="556" spans="1:8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Z556" s="100"/>
      <c r="AA556" s="100"/>
      <c r="AB556" s="100"/>
      <c r="AC556" s="100"/>
      <c r="AD556" s="100"/>
      <c r="AE556" s="100"/>
      <c r="AF556" s="100"/>
      <c r="AG556" s="100"/>
      <c r="AH556" s="100"/>
      <c r="AI556" s="100"/>
      <c r="AJ556" s="100"/>
      <c r="AK556" s="100"/>
      <c r="AL556" s="100"/>
      <c r="AM556" s="97"/>
      <c r="AN556" s="97"/>
      <c r="AO556" s="97"/>
      <c r="AP556" s="97"/>
      <c r="AQ556" s="97"/>
      <c r="AR556" s="97"/>
      <c r="AS556" s="97"/>
      <c r="AT556" s="97"/>
      <c r="AU556" s="97"/>
      <c r="AV556" s="97"/>
      <c r="AW556" s="97"/>
      <c r="AX556" s="97"/>
      <c r="AY556" s="97"/>
      <c r="AZ556" s="97"/>
      <c r="BA556" s="97"/>
      <c r="BB556" s="97"/>
      <c r="BC556" s="97"/>
      <c r="BD556" s="97"/>
      <c r="BE556" s="97"/>
      <c r="BF556" s="97"/>
      <c r="BG556" s="97"/>
      <c r="BH556" s="97"/>
      <c r="BI556" s="97"/>
      <c r="BJ556" s="97"/>
      <c r="BK556" s="97"/>
      <c r="BL556" s="97"/>
      <c r="BM556" s="97"/>
      <c r="BN556" s="97"/>
      <c r="BO556" s="97"/>
      <c r="BP556" s="97"/>
      <c r="BQ556" s="97"/>
      <c r="BR556" s="97"/>
      <c r="BS556" s="97"/>
      <c r="BT556" s="97"/>
      <c r="BU556" s="97"/>
      <c r="BV556" s="97"/>
      <c r="BW556" s="97"/>
      <c r="BX556" s="97"/>
      <c r="BY556" s="97"/>
      <c r="BZ556" s="97"/>
      <c r="CA556" s="97"/>
      <c r="CB556" s="97"/>
      <c r="CC556" s="97"/>
      <c r="CD556" s="97"/>
      <c r="CE556" s="97"/>
      <c r="CF556" s="97"/>
      <c r="CG556" s="97"/>
      <c r="CH556" s="97"/>
    </row>
    <row r="557" spans="1:86">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Z557" s="100"/>
      <c r="AA557" s="100"/>
      <c r="AB557" s="100"/>
      <c r="AC557" s="100"/>
      <c r="AD557" s="100"/>
      <c r="AE557" s="100"/>
      <c r="AF557" s="100"/>
      <c r="AG557" s="100"/>
      <c r="AH557" s="100"/>
      <c r="AI557" s="100"/>
      <c r="AJ557" s="100"/>
      <c r="AK557" s="100"/>
      <c r="AL557" s="100"/>
      <c r="AM557" s="97"/>
      <c r="AN557" s="97"/>
      <c r="AO557" s="97"/>
      <c r="AP557" s="97"/>
      <c r="AQ557" s="97"/>
      <c r="AR557" s="97"/>
      <c r="AS557" s="97"/>
      <c r="AT557" s="97"/>
      <c r="AU557" s="97"/>
      <c r="AV557" s="97"/>
      <c r="AW557" s="97"/>
      <c r="AX557" s="97"/>
      <c r="AY557" s="97"/>
      <c r="AZ557" s="97"/>
      <c r="BA557" s="97"/>
      <c r="BB557" s="97"/>
      <c r="BC557" s="97"/>
      <c r="BD557" s="97"/>
      <c r="BE557" s="97"/>
      <c r="BF557" s="97"/>
      <c r="BG557" s="97"/>
      <c r="BH557" s="97"/>
      <c r="BI557" s="97"/>
      <c r="BJ557" s="97"/>
      <c r="BK557" s="97"/>
      <c r="BL557" s="97"/>
      <c r="BM557" s="97"/>
      <c r="BN557" s="97"/>
      <c r="BO557" s="97"/>
      <c r="BP557" s="97"/>
      <c r="BQ557" s="97"/>
      <c r="BR557" s="97"/>
      <c r="BS557" s="97"/>
      <c r="BT557" s="97"/>
      <c r="BU557" s="97"/>
      <c r="BV557" s="97"/>
      <c r="BW557" s="97"/>
      <c r="BX557" s="97"/>
      <c r="BY557" s="97"/>
      <c r="BZ557" s="97"/>
      <c r="CA557" s="97"/>
      <c r="CB557" s="97"/>
      <c r="CC557" s="97"/>
      <c r="CD557" s="97"/>
      <c r="CE557" s="97"/>
      <c r="CF557" s="97"/>
      <c r="CG557" s="97"/>
      <c r="CH557" s="97"/>
    </row>
    <row r="558" spans="1:86">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Z558" s="100"/>
      <c r="AA558" s="100"/>
      <c r="AB558" s="100"/>
      <c r="AC558" s="100"/>
      <c r="AD558" s="100"/>
      <c r="AE558" s="100"/>
      <c r="AF558" s="100"/>
      <c r="AG558" s="100"/>
      <c r="AH558" s="100"/>
      <c r="AI558" s="100"/>
      <c r="AJ558" s="100"/>
      <c r="AK558" s="100"/>
      <c r="AL558" s="100"/>
      <c r="AM558" s="97"/>
      <c r="AN558" s="97"/>
      <c r="AO558" s="97"/>
      <c r="AP558" s="97"/>
      <c r="AQ558" s="97"/>
      <c r="AR558" s="97"/>
      <c r="AS558" s="97"/>
      <c r="AT558" s="97"/>
      <c r="AU558" s="97"/>
      <c r="AV558" s="97"/>
      <c r="AW558" s="97"/>
      <c r="AX558" s="97"/>
      <c r="AY558" s="97"/>
      <c r="AZ558" s="97"/>
      <c r="BA558" s="97"/>
      <c r="BB558" s="97"/>
      <c r="BC558" s="97"/>
      <c r="BD558" s="97"/>
      <c r="BE558" s="97"/>
      <c r="BF558" s="97"/>
      <c r="BG558" s="97"/>
      <c r="BH558" s="97"/>
      <c r="BI558" s="97"/>
      <c r="BJ558" s="97"/>
      <c r="BK558" s="97"/>
      <c r="BL558" s="97"/>
      <c r="BM558" s="97"/>
      <c r="BN558" s="97"/>
      <c r="BO558" s="97"/>
      <c r="BP558" s="97"/>
      <c r="BQ558" s="97"/>
      <c r="BR558" s="97"/>
      <c r="BS558" s="97"/>
      <c r="BT558" s="97"/>
      <c r="BU558" s="97"/>
      <c r="BV558" s="97"/>
      <c r="BW558" s="97"/>
      <c r="BX558" s="97"/>
      <c r="BY558" s="97"/>
      <c r="BZ558" s="97"/>
      <c r="CA558" s="97"/>
      <c r="CB558" s="97"/>
      <c r="CC558" s="97"/>
      <c r="CD558" s="97"/>
      <c r="CE558" s="97"/>
      <c r="CF558" s="97"/>
      <c r="CG558" s="97"/>
      <c r="CH558" s="97"/>
    </row>
    <row r="559" spans="1:86">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Z559" s="100"/>
      <c r="AA559" s="100"/>
      <c r="AB559" s="100"/>
      <c r="AC559" s="100"/>
      <c r="AD559" s="100"/>
      <c r="AE559" s="100"/>
      <c r="AF559" s="100"/>
      <c r="AG559" s="100"/>
      <c r="AH559" s="100"/>
      <c r="AI559" s="100"/>
      <c r="AJ559" s="100"/>
      <c r="AK559" s="100"/>
      <c r="AL559" s="100"/>
      <c r="AM559" s="97"/>
      <c r="AN559" s="97"/>
      <c r="AO559" s="97"/>
      <c r="AP559" s="97"/>
      <c r="AQ559" s="97"/>
      <c r="AR559" s="97"/>
      <c r="AS559" s="97"/>
      <c r="AT559" s="97"/>
      <c r="AU559" s="97"/>
      <c r="AV559" s="97"/>
      <c r="AW559" s="97"/>
      <c r="AX559" s="97"/>
      <c r="AY559" s="97"/>
      <c r="AZ559" s="97"/>
      <c r="BA559" s="97"/>
      <c r="BB559" s="97"/>
      <c r="BC559" s="97"/>
      <c r="BD559" s="97"/>
      <c r="BE559" s="97"/>
      <c r="BF559" s="97"/>
      <c r="BG559" s="97"/>
      <c r="BH559" s="97"/>
      <c r="BI559" s="97"/>
      <c r="BJ559" s="97"/>
      <c r="BK559" s="97"/>
      <c r="BL559" s="97"/>
      <c r="BM559" s="97"/>
      <c r="BN559" s="97"/>
      <c r="BO559" s="97"/>
      <c r="BP559" s="97"/>
      <c r="BQ559" s="97"/>
      <c r="BR559" s="97"/>
      <c r="BS559" s="97"/>
      <c r="BT559" s="97"/>
      <c r="BU559" s="97"/>
      <c r="BV559" s="97"/>
      <c r="BW559" s="97"/>
      <c r="BX559" s="97"/>
      <c r="BY559" s="97"/>
      <c r="BZ559" s="97"/>
      <c r="CA559" s="97"/>
      <c r="CB559" s="97"/>
      <c r="CC559" s="97"/>
      <c r="CD559" s="97"/>
      <c r="CE559" s="97"/>
      <c r="CF559" s="97"/>
      <c r="CG559" s="97"/>
      <c r="CH559" s="97"/>
    </row>
    <row r="560" spans="1:86">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Z560" s="100"/>
      <c r="AA560" s="100"/>
      <c r="AB560" s="100"/>
      <c r="AC560" s="100"/>
      <c r="AD560" s="100"/>
      <c r="AE560" s="100"/>
      <c r="AF560" s="100"/>
      <c r="AG560" s="100"/>
      <c r="AH560" s="100"/>
      <c r="AI560" s="100"/>
      <c r="AJ560" s="100"/>
      <c r="AK560" s="100"/>
      <c r="AL560" s="100"/>
      <c r="AM560" s="97"/>
      <c r="AN560" s="97"/>
      <c r="AO560" s="97"/>
      <c r="AP560" s="97"/>
      <c r="AQ560" s="97"/>
      <c r="AR560" s="97"/>
      <c r="AS560" s="97"/>
      <c r="AT560" s="97"/>
      <c r="AU560" s="97"/>
      <c r="AV560" s="97"/>
      <c r="AW560" s="97"/>
      <c r="AX560" s="97"/>
      <c r="AY560" s="97"/>
      <c r="AZ560" s="97"/>
      <c r="BA560" s="97"/>
      <c r="BB560" s="97"/>
      <c r="BC560" s="97"/>
      <c r="BD560" s="97"/>
      <c r="BE560" s="97"/>
      <c r="BF560" s="97"/>
      <c r="BG560" s="97"/>
      <c r="BH560" s="97"/>
      <c r="BI560" s="97"/>
      <c r="BJ560" s="97"/>
      <c r="BK560" s="97"/>
      <c r="BL560" s="97"/>
      <c r="BM560" s="97"/>
      <c r="BN560" s="97"/>
      <c r="BO560" s="97"/>
      <c r="BP560" s="97"/>
      <c r="BQ560" s="97"/>
      <c r="BR560" s="97"/>
      <c r="BS560" s="97"/>
      <c r="BT560" s="97"/>
      <c r="BU560" s="97"/>
      <c r="BV560" s="97"/>
      <c r="BW560" s="97"/>
      <c r="BX560" s="97"/>
      <c r="BY560" s="97"/>
      <c r="BZ560" s="97"/>
      <c r="CA560" s="97"/>
      <c r="CB560" s="97"/>
      <c r="CC560" s="97"/>
      <c r="CD560" s="97"/>
      <c r="CE560" s="97"/>
      <c r="CF560" s="97"/>
      <c r="CG560" s="97"/>
      <c r="CH560" s="97"/>
    </row>
    <row r="561" spans="1:86">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Z561" s="100"/>
      <c r="AA561" s="100"/>
      <c r="AB561" s="100"/>
      <c r="AC561" s="100"/>
      <c r="AD561" s="100"/>
      <c r="AE561" s="100"/>
      <c r="AF561" s="100"/>
      <c r="AG561" s="100"/>
      <c r="AH561" s="100"/>
      <c r="AI561" s="100"/>
      <c r="AJ561" s="100"/>
      <c r="AK561" s="100"/>
      <c r="AL561" s="100"/>
      <c r="AM561" s="97"/>
      <c r="AN561" s="97"/>
      <c r="AO561" s="97"/>
      <c r="AP561" s="97"/>
      <c r="AQ561" s="97"/>
      <c r="AR561" s="97"/>
      <c r="AS561" s="97"/>
      <c r="AT561" s="97"/>
      <c r="AU561" s="97"/>
      <c r="AV561" s="97"/>
      <c r="AW561" s="97"/>
      <c r="AX561" s="97"/>
      <c r="AY561" s="97"/>
      <c r="AZ561" s="97"/>
      <c r="BA561" s="97"/>
      <c r="BB561" s="97"/>
      <c r="BC561" s="97"/>
      <c r="BD561" s="97"/>
      <c r="BE561" s="97"/>
      <c r="BF561" s="97"/>
      <c r="BG561" s="97"/>
      <c r="BH561" s="97"/>
      <c r="BI561" s="97"/>
      <c r="BJ561" s="97"/>
      <c r="BK561" s="97"/>
      <c r="BL561" s="97"/>
      <c r="BM561" s="97"/>
      <c r="BN561" s="97"/>
      <c r="BO561" s="97"/>
      <c r="BP561" s="97"/>
      <c r="BQ561" s="97"/>
      <c r="BR561" s="97"/>
      <c r="BS561" s="97"/>
      <c r="BT561" s="97"/>
      <c r="BU561" s="97"/>
      <c r="BV561" s="97"/>
      <c r="BW561" s="97"/>
      <c r="BX561" s="97"/>
      <c r="BY561" s="97"/>
      <c r="BZ561" s="97"/>
      <c r="CA561" s="97"/>
      <c r="CB561" s="97"/>
      <c r="CC561" s="97"/>
      <c r="CD561" s="97"/>
      <c r="CE561" s="97"/>
      <c r="CF561" s="97"/>
      <c r="CG561" s="97"/>
      <c r="CH561" s="97"/>
    </row>
    <row r="562" spans="1:86">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Z562" s="100"/>
      <c r="AA562" s="100"/>
      <c r="AB562" s="100"/>
      <c r="AC562" s="100"/>
      <c r="AD562" s="100"/>
      <c r="AE562" s="100"/>
      <c r="AF562" s="100"/>
      <c r="AG562" s="100"/>
      <c r="AH562" s="100"/>
      <c r="AI562" s="100"/>
      <c r="AJ562" s="100"/>
      <c r="AK562" s="100"/>
      <c r="AL562" s="100"/>
      <c r="AM562" s="97"/>
      <c r="AN562" s="97"/>
      <c r="AO562" s="97"/>
      <c r="AP562" s="97"/>
      <c r="AQ562" s="97"/>
      <c r="AR562" s="97"/>
      <c r="AS562" s="97"/>
      <c r="AT562" s="97"/>
      <c r="AU562" s="97"/>
      <c r="AV562" s="97"/>
      <c r="AW562" s="97"/>
      <c r="AX562" s="97"/>
      <c r="AY562" s="97"/>
      <c r="AZ562" s="97"/>
      <c r="BA562" s="97"/>
      <c r="BB562" s="97"/>
      <c r="BC562" s="97"/>
      <c r="BD562" s="97"/>
      <c r="BE562" s="97"/>
      <c r="BF562" s="97"/>
      <c r="BG562" s="97"/>
      <c r="BH562" s="97"/>
      <c r="BI562" s="97"/>
      <c r="BJ562" s="97"/>
      <c r="BK562" s="97"/>
      <c r="BL562" s="97"/>
      <c r="BM562" s="97"/>
      <c r="BN562" s="97"/>
      <c r="BO562" s="97"/>
      <c r="BP562" s="97"/>
      <c r="BQ562" s="97"/>
      <c r="BR562" s="97"/>
      <c r="BS562" s="97"/>
      <c r="BT562" s="97"/>
      <c r="BU562" s="97"/>
      <c r="BV562" s="97"/>
      <c r="BW562" s="97"/>
      <c r="BX562" s="97"/>
      <c r="BY562" s="97"/>
      <c r="BZ562" s="97"/>
      <c r="CA562" s="97"/>
      <c r="CB562" s="97"/>
      <c r="CC562" s="97"/>
      <c r="CD562" s="97"/>
      <c r="CE562" s="97"/>
      <c r="CF562" s="97"/>
      <c r="CG562" s="97"/>
      <c r="CH562" s="97"/>
    </row>
    <row r="563" spans="1:86">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Z563" s="100"/>
      <c r="AA563" s="100"/>
      <c r="AB563" s="100"/>
      <c r="AC563" s="100"/>
      <c r="AD563" s="100"/>
      <c r="AE563" s="100"/>
      <c r="AF563" s="100"/>
      <c r="AG563" s="100"/>
      <c r="AH563" s="100"/>
      <c r="AI563" s="100"/>
      <c r="AJ563" s="100"/>
      <c r="AK563" s="100"/>
      <c r="AL563" s="100"/>
      <c r="AM563" s="97"/>
      <c r="AN563" s="97"/>
      <c r="AO563" s="97"/>
      <c r="AP563" s="97"/>
      <c r="AQ563" s="97"/>
      <c r="AR563" s="97"/>
      <c r="AS563" s="97"/>
      <c r="AT563" s="97"/>
      <c r="AU563" s="97"/>
      <c r="AV563" s="97"/>
      <c r="AW563" s="97"/>
      <c r="AX563" s="97"/>
      <c r="AY563" s="97"/>
      <c r="AZ563" s="97"/>
      <c r="BA563" s="97"/>
      <c r="BB563" s="97"/>
      <c r="BC563" s="97"/>
      <c r="BD563" s="97"/>
      <c r="BE563" s="97"/>
      <c r="BF563" s="97"/>
      <c r="BG563" s="97"/>
      <c r="BH563" s="97"/>
      <c r="BI563" s="97"/>
      <c r="BJ563" s="97"/>
      <c r="BK563" s="97"/>
      <c r="BL563" s="97"/>
      <c r="BM563" s="97"/>
      <c r="BN563" s="97"/>
      <c r="BO563" s="97"/>
      <c r="BP563" s="97"/>
      <c r="BQ563" s="97"/>
      <c r="BR563" s="97"/>
      <c r="BS563" s="97"/>
      <c r="BT563" s="97"/>
      <c r="BU563" s="97"/>
      <c r="BV563" s="97"/>
      <c r="BW563" s="97"/>
      <c r="BX563" s="97"/>
      <c r="BY563" s="97"/>
      <c r="BZ563" s="97"/>
      <c r="CA563" s="97"/>
      <c r="CB563" s="97"/>
      <c r="CC563" s="97"/>
      <c r="CD563" s="97"/>
      <c r="CE563" s="97"/>
      <c r="CF563" s="97"/>
      <c r="CG563" s="97"/>
      <c r="CH563" s="97"/>
    </row>
    <row r="564" spans="1:86">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Z564" s="100"/>
      <c r="AA564" s="100"/>
      <c r="AB564" s="100"/>
      <c r="AC564" s="100"/>
      <c r="AD564" s="100"/>
      <c r="AE564" s="100"/>
      <c r="AF564" s="100"/>
      <c r="AG564" s="100"/>
      <c r="AH564" s="100"/>
      <c r="AI564" s="100"/>
      <c r="AJ564" s="100"/>
      <c r="AK564" s="100"/>
      <c r="AL564" s="100"/>
      <c r="AM564" s="97"/>
      <c r="AN564" s="97"/>
      <c r="AO564" s="97"/>
      <c r="AP564" s="97"/>
      <c r="AQ564" s="97"/>
      <c r="AR564" s="97"/>
      <c r="AS564" s="97"/>
      <c r="AT564" s="97"/>
      <c r="AU564" s="97"/>
      <c r="AV564" s="97"/>
      <c r="AW564" s="97"/>
      <c r="AX564" s="97"/>
      <c r="AY564" s="97"/>
      <c r="AZ564" s="97"/>
      <c r="BA564" s="97"/>
      <c r="BB564" s="97"/>
      <c r="BC564" s="97"/>
      <c r="BD564" s="97"/>
      <c r="BE564" s="97"/>
      <c r="BF564" s="97"/>
      <c r="BG564" s="97"/>
      <c r="BH564" s="97"/>
      <c r="BI564" s="97"/>
      <c r="BJ564" s="97"/>
      <c r="BK564" s="97"/>
      <c r="BL564" s="97"/>
      <c r="BM564" s="97"/>
      <c r="BN564" s="97"/>
      <c r="BO564" s="97"/>
      <c r="BP564" s="97"/>
      <c r="BQ564" s="97"/>
      <c r="BR564" s="97"/>
      <c r="BS564" s="97"/>
      <c r="BT564" s="97"/>
      <c r="BU564" s="97"/>
      <c r="BV564" s="97"/>
      <c r="BW564" s="97"/>
      <c r="BX564" s="97"/>
      <c r="BY564" s="97"/>
      <c r="BZ564" s="97"/>
      <c r="CA564" s="97"/>
      <c r="CB564" s="97"/>
      <c r="CC564" s="97"/>
      <c r="CD564" s="97"/>
      <c r="CE564" s="97"/>
      <c r="CF564" s="97"/>
      <c r="CG564" s="97"/>
      <c r="CH564" s="97"/>
    </row>
    <row r="565" spans="1:86">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Z565" s="100"/>
      <c r="AA565" s="100"/>
      <c r="AB565" s="100"/>
      <c r="AC565" s="100"/>
      <c r="AD565" s="100"/>
      <c r="AE565" s="100"/>
      <c r="AF565" s="100"/>
      <c r="AG565" s="100"/>
      <c r="AH565" s="100"/>
      <c r="AI565" s="100"/>
      <c r="AJ565" s="100"/>
      <c r="AK565" s="100"/>
      <c r="AL565" s="100"/>
      <c r="AM565" s="97"/>
      <c r="AN565" s="97"/>
      <c r="AO565" s="97"/>
      <c r="AP565" s="97"/>
      <c r="AQ565" s="97"/>
      <c r="AR565" s="97"/>
      <c r="AS565" s="97"/>
      <c r="AT565" s="97"/>
      <c r="AU565" s="97"/>
      <c r="AV565" s="97"/>
      <c r="AW565" s="97"/>
      <c r="AX565" s="97"/>
      <c r="AY565" s="97"/>
      <c r="AZ565" s="97"/>
      <c r="BA565" s="97"/>
      <c r="BB565" s="97"/>
      <c r="BC565" s="97"/>
      <c r="BD565" s="97"/>
      <c r="BE565" s="97"/>
      <c r="BF565" s="97"/>
      <c r="BG565" s="97"/>
      <c r="BH565" s="97"/>
      <c r="BI565" s="97"/>
      <c r="BJ565" s="97"/>
      <c r="BK565" s="97"/>
      <c r="BL565" s="97"/>
      <c r="BM565" s="97"/>
      <c r="BN565" s="97"/>
      <c r="BO565" s="97"/>
      <c r="BP565" s="97"/>
      <c r="BQ565" s="97"/>
      <c r="BR565" s="97"/>
      <c r="BS565" s="97"/>
      <c r="BT565" s="97"/>
      <c r="BU565" s="97"/>
      <c r="BV565" s="97"/>
      <c r="BW565" s="97"/>
      <c r="BX565" s="97"/>
      <c r="BY565" s="97"/>
      <c r="BZ565" s="97"/>
      <c r="CA565" s="97"/>
      <c r="CB565" s="97"/>
      <c r="CC565" s="97"/>
      <c r="CD565" s="97"/>
      <c r="CE565" s="97"/>
      <c r="CF565" s="97"/>
      <c r="CG565" s="97"/>
      <c r="CH565" s="97"/>
    </row>
    <row r="566" spans="1:8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Z566" s="100"/>
      <c r="AA566" s="100"/>
      <c r="AB566" s="100"/>
      <c r="AC566" s="100"/>
      <c r="AD566" s="100"/>
      <c r="AE566" s="100"/>
      <c r="AF566" s="100"/>
      <c r="AG566" s="100"/>
      <c r="AH566" s="100"/>
      <c r="AI566" s="100"/>
      <c r="AJ566" s="100"/>
      <c r="AK566" s="100"/>
      <c r="AL566" s="100"/>
      <c r="AM566" s="97"/>
      <c r="AN566" s="97"/>
      <c r="AO566" s="97"/>
      <c r="AP566" s="97"/>
      <c r="AQ566" s="97"/>
      <c r="AR566" s="97"/>
      <c r="AS566" s="97"/>
      <c r="AT566" s="97"/>
      <c r="AU566" s="97"/>
      <c r="AV566" s="97"/>
      <c r="AW566" s="97"/>
      <c r="AX566" s="97"/>
      <c r="AY566" s="97"/>
      <c r="AZ566" s="97"/>
      <c r="BA566" s="97"/>
      <c r="BB566" s="97"/>
      <c r="BC566" s="97"/>
      <c r="BD566" s="97"/>
      <c r="BE566" s="97"/>
      <c r="BF566" s="97"/>
      <c r="BG566" s="97"/>
      <c r="BH566" s="97"/>
      <c r="BI566" s="97"/>
      <c r="BJ566" s="97"/>
      <c r="BK566" s="97"/>
      <c r="BL566" s="97"/>
      <c r="BM566" s="97"/>
      <c r="BN566" s="97"/>
      <c r="BO566" s="97"/>
      <c r="BP566" s="97"/>
      <c r="BQ566" s="97"/>
      <c r="BR566" s="97"/>
      <c r="BS566" s="97"/>
      <c r="BT566" s="97"/>
      <c r="BU566" s="97"/>
      <c r="BV566" s="97"/>
      <c r="BW566" s="97"/>
      <c r="BX566" s="97"/>
      <c r="BY566" s="97"/>
      <c r="BZ566" s="97"/>
      <c r="CA566" s="97"/>
      <c r="CB566" s="97"/>
      <c r="CC566" s="97"/>
      <c r="CD566" s="97"/>
      <c r="CE566" s="97"/>
      <c r="CF566" s="97"/>
      <c r="CG566" s="97"/>
      <c r="CH566" s="97"/>
    </row>
    <row r="567" spans="1:86">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Z567" s="100"/>
      <c r="AA567" s="100"/>
      <c r="AB567" s="100"/>
      <c r="AC567" s="100"/>
      <c r="AD567" s="100"/>
      <c r="AE567" s="100"/>
      <c r="AF567" s="100"/>
      <c r="AG567" s="100"/>
      <c r="AH567" s="100"/>
      <c r="AI567" s="100"/>
      <c r="AJ567" s="100"/>
      <c r="AK567" s="100"/>
      <c r="AL567" s="100"/>
      <c r="AM567" s="97"/>
      <c r="AN567" s="97"/>
      <c r="AO567" s="97"/>
      <c r="AP567" s="97"/>
      <c r="AQ567" s="97"/>
      <c r="AR567" s="97"/>
      <c r="AS567" s="97"/>
      <c r="AT567" s="97"/>
      <c r="AU567" s="97"/>
      <c r="AV567" s="97"/>
      <c r="AW567" s="97"/>
      <c r="AX567" s="97"/>
      <c r="AY567" s="97"/>
      <c r="AZ567" s="97"/>
      <c r="BA567" s="97"/>
      <c r="BB567" s="97"/>
      <c r="BC567" s="97"/>
      <c r="BD567" s="97"/>
      <c r="BE567" s="97"/>
      <c r="BF567" s="97"/>
      <c r="BG567" s="97"/>
      <c r="BH567" s="97"/>
      <c r="BI567" s="97"/>
      <c r="BJ567" s="97"/>
      <c r="BK567" s="97"/>
      <c r="BL567" s="97"/>
      <c r="BM567" s="97"/>
      <c r="BN567" s="97"/>
      <c r="BO567" s="97"/>
      <c r="BP567" s="97"/>
      <c r="BQ567" s="97"/>
      <c r="BR567" s="97"/>
      <c r="BS567" s="97"/>
      <c r="BT567" s="97"/>
      <c r="BU567" s="97"/>
      <c r="BV567" s="97"/>
      <c r="BW567" s="97"/>
      <c r="BX567" s="97"/>
      <c r="BY567" s="97"/>
      <c r="BZ567" s="97"/>
      <c r="CA567" s="97"/>
      <c r="CB567" s="97"/>
      <c r="CC567" s="97"/>
      <c r="CD567" s="97"/>
      <c r="CE567" s="97"/>
      <c r="CF567" s="97"/>
      <c r="CG567" s="97"/>
      <c r="CH567" s="97"/>
    </row>
    <row r="568" spans="1:86">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Z568" s="100"/>
      <c r="AA568" s="100"/>
      <c r="AB568" s="100"/>
      <c r="AC568" s="100"/>
      <c r="AD568" s="100"/>
      <c r="AE568" s="100"/>
      <c r="AF568" s="100"/>
      <c r="AG568" s="100"/>
      <c r="AH568" s="100"/>
      <c r="AI568" s="100"/>
      <c r="AJ568" s="100"/>
      <c r="AK568" s="100"/>
      <c r="AL568" s="100"/>
      <c r="AM568" s="97"/>
      <c r="AN568" s="97"/>
      <c r="AO568" s="97"/>
      <c r="AP568" s="97"/>
      <c r="AQ568" s="97"/>
      <c r="AR568" s="97"/>
      <c r="AS568" s="97"/>
      <c r="AT568" s="97"/>
      <c r="AU568" s="97"/>
      <c r="AV568" s="97"/>
      <c r="AW568" s="97"/>
      <c r="AX568" s="97"/>
      <c r="AY568" s="97"/>
      <c r="AZ568" s="97"/>
      <c r="BA568" s="97"/>
      <c r="BB568" s="97"/>
      <c r="BC568" s="97"/>
      <c r="BD568" s="97"/>
      <c r="BE568" s="97"/>
      <c r="BF568" s="97"/>
      <c r="BG568" s="97"/>
      <c r="BH568" s="97"/>
      <c r="BI568" s="97"/>
      <c r="BJ568" s="97"/>
      <c r="BK568" s="97"/>
      <c r="BL568" s="97"/>
      <c r="BM568" s="97"/>
      <c r="BN568" s="97"/>
      <c r="BO568" s="97"/>
      <c r="BP568" s="97"/>
      <c r="BQ568" s="97"/>
      <c r="BR568" s="97"/>
      <c r="BS568" s="97"/>
      <c r="BT568" s="97"/>
      <c r="BU568" s="97"/>
      <c r="BV568" s="97"/>
      <c r="BW568" s="97"/>
      <c r="BX568" s="97"/>
      <c r="BY568" s="97"/>
      <c r="BZ568" s="97"/>
      <c r="CA568" s="97"/>
      <c r="CB568" s="97"/>
      <c r="CC568" s="97"/>
      <c r="CD568" s="97"/>
      <c r="CE568" s="97"/>
      <c r="CF568" s="97"/>
      <c r="CG568" s="97"/>
      <c r="CH568" s="97"/>
    </row>
    <row r="569" spans="1:86">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Z569" s="100"/>
      <c r="AA569" s="100"/>
      <c r="AB569" s="100"/>
      <c r="AC569" s="100"/>
      <c r="AD569" s="100"/>
      <c r="AE569" s="100"/>
      <c r="AF569" s="100"/>
      <c r="AG569" s="100"/>
      <c r="AH569" s="100"/>
      <c r="AI569" s="100"/>
      <c r="AJ569" s="100"/>
      <c r="AK569" s="100"/>
      <c r="AL569" s="100"/>
      <c r="AM569" s="97"/>
      <c r="AN569" s="97"/>
      <c r="AO569" s="97"/>
      <c r="AP569" s="97"/>
      <c r="AQ569" s="97"/>
      <c r="AR569" s="97"/>
      <c r="AS569" s="97"/>
      <c r="AT569" s="97"/>
      <c r="AU569" s="97"/>
      <c r="AV569" s="97"/>
      <c r="AW569" s="97"/>
      <c r="AX569" s="97"/>
      <c r="AY569" s="97"/>
      <c r="AZ569" s="97"/>
      <c r="BA569" s="97"/>
      <c r="BB569" s="97"/>
      <c r="BC569" s="97"/>
      <c r="BD569" s="97"/>
      <c r="BE569" s="97"/>
      <c r="BF569" s="97"/>
      <c r="BG569" s="97"/>
      <c r="BH569" s="97"/>
      <c r="BI569" s="97"/>
      <c r="BJ569" s="97"/>
      <c r="BK569" s="97"/>
      <c r="BL569" s="97"/>
      <c r="BM569" s="97"/>
      <c r="BN569" s="97"/>
      <c r="BO569" s="97"/>
      <c r="BP569" s="97"/>
      <c r="BQ569" s="97"/>
      <c r="BR569" s="97"/>
      <c r="BS569" s="97"/>
      <c r="BT569" s="97"/>
      <c r="BU569" s="97"/>
      <c r="BV569" s="97"/>
      <c r="BW569" s="97"/>
      <c r="BX569" s="97"/>
      <c r="BY569" s="97"/>
      <c r="BZ569" s="97"/>
      <c r="CA569" s="97"/>
      <c r="CB569" s="97"/>
      <c r="CC569" s="97"/>
      <c r="CD569" s="97"/>
      <c r="CE569" s="97"/>
      <c r="CF569" s="97"/>
      <c r="CG569" s="97"/>
      <c r="CH569" s="97"/>
    </row>
    <row r="570" spans="1:86">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Z570" s="100"/>
      <c r="AA570" s="100"/>
      <c r="AB570" s="100"/>
      <c r="AC570" s="100"/>
      <c r="AD570" s="100"/>
      <c r="AE570" s="100"/>
      <c r="AF570" s="100"/>
      <c r="AG570" s="100"/>
      <c r="AH570" s="100"/>
      <c r="AI570" s="100"/>
      <c r="AJ570" s="100"/>
      <c r="AK570" s="100"/>
      <c r="AL570" s="100"/>
      <c r="AM570" s="97"/>
      <c r="AN570" s="97"/>
      <c r="AO570" s="97"/>
      <c r="AP570" s="97"/>
      <c r="AQ570" s="97"/>
      <c r="AR570" s="97"/>
      <c r="AS570" s="97"/>
      <c r="AT570" s="97"/>
      <c r="AU570" s="97"/>
      <c r="AV570" s="97"/>
      <c r="AW570" s="97"/>
      <c r="AX570" s="97"/>
      <c r="AY570" s="97"/>
      <c r="AZ570" s="97"/>
      <c r="BA570" s="97"/>
      <c r="BB570" s="97"/>
      <c r="BC570" s="97"/>
      <c r="BD570" s="97"/>
      <c r="BE570" s="97"/>
      <c r="BF570" s="97"/>
      <c r="BG570" s="97"/>
      <c r="BH570" s="97"/>
      <c r="BI570" s="97"/>
      <c r="BJ570" s="97"/>
      <c r="BK570" s="97"/>
      <c r="BL570" s="97"/>
      <c r="BM570" s="97"/>
      <c r="BN570" s="97"/>
      <c r="BO570" s="97"/>
      <c r="BP570" s="97"/>
      <c r="BQ570" s="97"/>
      <c r="BR570" s="97"/>
      <c r="BS570" s="97"/>
      <c r="BT570" s="97"/>
      <c r="BU570" s="97"/>
      <c r="BV570" s="97"/>
      <c r="BW570" s="97"/>
      <c r="BX570" s="97"/>
      <c r="BY570" s="97"/>
      <c r="BZ570" s="97"/>
      <c r="CA570" s="97"/>
      <c r="CB570" s="97"/>
      <c r="CC570" s="97"/>
      <c r="CD570" s="97"/>
      <c r="CE570" s="97"/>
      <c r="CF570" s="97"/>
      <c r="CG570" s="97"/>
      <c r="CH570" s="97"/>
    </row>
    <row r="571" spans="1:86">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Z571" s="100"/>
      <c r="AA571" s="100"/>
      <c r="AB571" s="100"/>
      <c r="AC571" s="100"/>
      <c r="AD571" s="100"/>
      <c r="AE571" s="100"/>
      <c r="AF571" s="100"/>
      <c r="AG571" s="100"/>
      <c r="AH571" s="100"/>
      <c r="AI571" s="100"/>
      <c r="AJ571" s="100"/>
      <c r="AK571" s="100"/>
      <c r="AL571" s="100"/>
      <c r="AM571" s="97"/>
      <c r="AN571" s="97"/>
      <c r="AO571" s="97"/>
      <c r="AP571" s="97"/>
      <c r="AQ571" s="97"/>
      <c r="AR571" s="97"/>
      <c r="AS571" s="97"/>
      <c r="AT571" s="97"/>
      <c r="AU571" s="97"/>
      <c r="AV571" s="97"/>
      <c r="AW571" s="97"/>
      <c r="AX571" s="97"/>
      <c r="AY571" s="97"/>
      <c r="AZ571" s="97"/>
      <c r="BA571" s="97"/>
      <c r="BB571" s="97"/>
      <c r="BC571" s="97"/>
      <c r="BD571" s="97"/>
      <c r="BE571" s="97"/>
      <c r="BF571" s="97"/>
      <c r="BG571" s="97"/>
      <c r="BH571" s="97"/>
      <c r="BI571" s="97"/>
      <c r="BJ571" s="97"/>
      <c r="BK571" s="97"/>
      <c r="BL571" s="97"/>
      <c r="BM571" s="97"/>
      <c r="BN571" s="97"/>
      <c r="BO571" s="97"/>
      <c r="BP571" s="97"/>
      <c r="BQ571" s="97"/>
      <c r="BR571" s="97"/>
      <c r="BS571" s="97"/>
      <c r="BT571" s="97"/>
      <c r="BU571" s="97"/>
      <c r="BV571" s="97"/>
      <c r="BW571" s="97"/>
      <c r="BX571" s="97"/>
      <c r="BY571" s="97"/>
      <c r="BZ571" s="97"/>
      <c r="CA571" s="97"/>
      <c r="CB571" s="97"/>
      <c r="CC571" s="97"/>
      <c r="CD571" s="97"/>
      <c r="CE571" s="97"/>
      <c r="CF571" s="97"/>
      <c r="CG571" s="97"/>
      <c r="CH571" s="97"/>
    </row>
    <row r="572" spans="1:86">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Z572" s="100"/>
      <c r="AA572" s="100"/>
      <c r="AB572" s="100"/>
      <c r="AC572" s="100"/>
      <c r="AD572" s="100"/>
      <c r="AE572" s="100"/>
      <c r="AF572" s="100"/>
      <c r="AG572" s="100"/>
      <c r="AH572" s="100"/>
      <c r="AI572" s="100"/>
      <c r="AJ572" s="100"/>
      <c r="AK572" s="100"/>
      <c r="AL572" s="100"/>
      <c r="AM572" s="97"/>
      <c r="AN572" s="97"/>
      <c r="AO572" s="97"/>
      <c r="AP572" s="97"/>
      <c r="AQ572" s="97"/>
      <c r="AR572" s="97"/>
      <c r="AS572" s="97"/>
      <c r="AT572" s="97"/>
      <c r="AU572" s="97"/>
      <c r="AV572" s="97"/>
      <c r="AW572" s="97"/>
      <c r="AX572" s="97"/>
      <c r="AY572" s="97"/>
      <c r="AZ572" s="97"/>
      <c r="BA572" s="97"/>
      <c r="BB572" s="97"/>
      <c r="BC572" s="97"/>
      <c r="BD572" s="97"/>
      <c r="BE572" s="97"/>
      <c r="BF572" s="97"/>
      <c r="BG572" s="97"/>
      <c r="BH572" s="97"/>
      <c r="BI572" s="97"/>
      <c r="BJ572" s="97"/>
      <c r="BK572" s="97"/>
      <c r="BL572" s="97"/>
      <c r="BM572" s="97"/>
      <c r="BN572" s="97"/>
      <c r="BO572" s="97"/>
      <c r="BP572" s="97"/>
      <c r="BQ572" s="97"/>
      <c r="BR572" s="97"/>
      <c r="BS572" s="97"/>
      <c r="BT572" s="97"/>
      <c r="BU572" s="97"/>
      <c r="BV572" s="97"/>
      <c r="BW572" s="97"/>
      <c r="BX572" s="97"/>
      <c r="BY572" s="97"/>
      <c r="BZ572" s="97"/>
      <c r="CA572" s="97"/>
      <c r="CB572" s="97"/>
      <c r="CC572" s="97"/>
      <c r="CD572" s="97"/>
      <c r="CE572" s="97"/>
      <c r="CF572" s="97"/>
      <c r="CG572" s="97"/>
      <c r="CH572" s="97"/>
    </row>
    <row r="573" spans="1:86">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Z573" s="100"/>
      <c r="AA573" s="100"/>
      <c r="AB573" s="100"/>
      <c r="AC573" s="100"/>
      <c r="AD573" s="100"/>
      <c r="AE573" s="100"/>
      <c r="AF573" s="100"/>
      <c r="AG573" s="100"/>
      <c r="AH573" s="100"/>
      <c r="AI573" s="100"/>
      <c r="AJ573" s="100"/>
      <c r="AK573" s="100"/>
      <c r="AL573" s="100"/>
      <c r="AM573" s="97"/>
      <c r="AN573" s="97"/>
      <c r="AO573" s="97"/>
      <c r="AP573" s="97"/>
      <c r="AQ573" s="97"/>
      <c r="AR573" s="97"/>
      <c r="AS573" s="97"/>
      <c r="AT573" s="97"/>
      <c r="AU573" s="97"/>
      <c r="AV573" s="97"/>
      <c r="AW573" s="97"/>
      <c r="AX573" s="97"/>
      <c r="AY573" s="97"/>
      <c r="AZ573" s="97"/>
      <c r="BA573" s="97"/>
      <c r="BB573" s="97"/>
      <c r="BC573" s="97"/>
      <c r="BD573" s="97"/>
      <c r="BE573" s="97"/>
      <c r="BF573" s="97"/>
      <c r="BG573" s="97"/>
      <c r="BH573" s="97"/>
      <c r="BI573" s="97"/>
      <c r="BJ573" s="97"/>
      <c r="BK573" s="97"/>
      <c r="BL573" s="97"/>
      <c r="BM573" s="97"/>
      <c r="BN573" s="97"/>
      <c r="BO573" s="97"/>
      <c r="BP573" s="97"/>
      <c r="BQ573" s="97"/>
      <c r="BR573" s="97"/>
      <c r="BS573" s="97"/>
      <c r="BT573" s="97"/>
      <c r="BU573" s="97"/>
      <c r="BV573" s="97"/>
      <c r="BW573" s="97"/>
      <c r="BX573" s="97"/>
      <c r="BY573" s="97"/>
      <c r="BZ573" s="97"/>
      <c r="CA573" s="97"/>
      <c r="CB573" s="97"/>
      <c r="CC573" s="97"/>
      <c r="CD573" s="97"/>
      <c r="CE573" s="97"/>
      <c r="CF573" s="97"/>
      <c r="CG573" s="97"/>
      <c r="CH573" s="97"/>
    </row>
    <row r="574" spans="1:86">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Z574" s="100"/>
      <c r="AA574" s="100"/>
      <c r="AB574" s="100"/>
      <c r="AC574" s="100"/>
      <c r="AD574" s="100"/>
      <c r="AE574" s="100"/>
      <c r="AF574" s="100"/>
      <c r="AG574" s="100"/>
      <c r="AH574" s="100"/>
      <c r="AI574" s="100"/>
      <c r="AJ574" s="100"/>
      <c r="AK574" s="100"/>
      <c r="AL574" s="100"/>
      <c r="AM574" s="97"/>
      <c r="AN574" s="97"/>
      <c r="AO574" s="97"/>
      <c r="AP574" s="97"/>
      <c r="AQ574" s="97"/>
      <c r="AR574" s="97"/>
      <c r="AS574" s="97"/>
      <c r="AT574" s="97"/>
      <c r="AU574" s="97"/>
      <c r="AV574" s="97"/>
      <c r="AW574" s="97"/>
      <c r="AX574" s="97"/>
      <c r="AY574" s="97"/>
      <c r="AZ574" s="97"/>
      <c r="BA574" s="97"/>
      <c r="BB574" s="97"/>
      <c r="BC574" s="97"/>
      <c r="BD574" s="97"/>
      <c r="BE574" s="97"/>
      <c r="BF574" s="97"/>
      <c r="BG574" s="97"/>
      <c r="BH574" s="97"/>
      <c r="BI574" s="97"/>
      <c r="BJ574" s="97"/>
      <c r="BK574" s="97"/>
      <c r="BL574" s="97"/>
      <c r="BM574" s="97"/>
      <c r="BN574" s="97"/>
      <c r="BO574" s="97"/>
      <c r="BP574" s="97"/>
      <c r="BQ574" s="97"/>
      <c r="BR574" s="97"/>
      <c r="BS574" s="97"/>
      <c r="BT574" s="97"/>
      <c r="BU574" s="97"/>
      <c r="BV574" s="97"/>
      <c r="BW574" s="97"/>
      <c r="BX574" s="97"/>
      <c r="BY574" s="97"/>
      <c r="BZ574" s="97"/>
      <c r="CA574" s="97"/>
      <c r="CB574" s="97"/>
      <c r="CC574" s="97"/>
      <c r="CD574" s="97"/>
      <c r="CE574" s="97"/>
      <c r="CF574" s="97"/>
      <c r="CG574" s="97"/>
      <c r="CH574" s="97"/>
    </row>
    <row r="575" spans="1:86">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Z575" s="100"/>
      <c r="AA575" s="100"/>
      <c r="AB575" s="100"/>
      <c r="AC575" s="100"/>
      <c r="AD575" s="100"/>
      <c r="AE575" s="100"/>
      <c r="AF575" s="100"/>
      <c r="AG575" s="100"/>
      <c r="AH575" s="100"/>
      <c r="AI575" s="100"/>
      <c r="AJ575" s="100"/>
      <c r="AK575" s="100"/>
      <c r="AL575" s="100"/>
      <c r="AM575" s="97"/>
      <c r="AN575" s="97"/>
      <c r="AO575" s="97"/>
      <c r="AP575" s="97"/>
      <c r="AQ575" s="97"/>
      <c r="AR575" s="97"/>
      <c r="AS575" s="97"/>
      <c r="AT575" s="97"/>
      <c r="AU575" s="97"/>
      <c r="AV575" s="97"/>
      <c r="AW575" s="97"/>
      <c r="AX575" s="97"/>
      <c r="AY575" s="97"/>
      <c r="AZ575" s="97"/>
      <c r="BA575" s="97"/>
      <c r="BB575" s="97"/>
      <c r="BC575" s="97"/>
      <c r="BD575" s="97"/>
      <c r="BE575" s="97"/>
      <c r="BF575" s="97"/>
      <c r="BG575" s="97"/>
      <c r="BH575" s="97"/>
      <c r="BI575" s="97"/>
      <c r="BJ575" s="97"/>
      <c r="BK575" s="97"/>
      <c r="BL575" s="97"/>
      <c r="BM575" s="97"/>
      <c r="BN575" s="97"/>
      <c r="BO575" s="97"/>
      <c r="BP575" s="97"/>
      <c r="BQ575" s="97"/>
      <c r="BR575" s="97"/>
      <c r="BS575" s="97"/>
      <c r="BT575" s="97"/>
      <c r="BU575" s="97"/>
      <c r="BV575" s="97"/>
      <c r="BW575" s="97"/>
      <c r="BX575" s="97"/>
      <c r="BY575" s="97"/>
      <c r="BZ575" s="97"/>
      <c r="CA575" s="97"/>
      <c r="CB575" s="97"/>
      <c r="CC575" s="97"/>
      <c r="CD575" s="97"/>
      <c r="CE575" s="97"/>
      <c r="CF575" s="97"/>
      <c r="CG575" s="97"/>
      <c r="CH575" s="97"/>
    </row>
    <row r="576" spans="1:8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Z576" s="100"/>
      <c r="AA576" s="100"/>
      <c r="AB576" s="100"/>
      <c r="AC576" s="100"/>
      <c r="AD576" s="100"/>
      <c r="AE576" s="100"/>
      <c r="AF576" s="100"/>
      <c r="AG576" s="100"/>
      <c r="AH576" s="100"/>
      <c r="AI576" s="100"/>
      <c r="AJ576" s="100"/>
      <c r="AK576" s="100"/>
      <c r="AL576" s="100"/>
      <c r="AM576" s="97"/>
      <c r="AN576" s="97"/>
      <c r="AO576" s="97"/>
      <c r="AP576" s="97"/>
      <c r="AQ576" s="97"/>
      <c r="AR576" s="97"/>
      <c r="AS576" s="97"/>
      <c r="AT576" s="97"/>
      <c r="AU576" s="97"/>
      <c r="AV576" s="97"/>
      <c r="AW576" s="97"/>
      <c r="AX576" s="97"/>
      <c r="AY576" s="97"/>
      <c r="AZ576" s="97"/>
      <c r="BA576" s="97"/>
      <c r="BB576" s="97"/>
      <c r="BC576" s="97"/>
      <c r="BD576" s="97"/>
      <c r="BE576" s="97"/>
      <c r="BF576" s="97"/>
      <c r="BG576" s="97"/>
      <c r="BH576" s="97"/>
      <c r="BI576" s="97"/>
      <c r="BJ576" s="97"/>
      <c r="BK576" s="97"/>
      <c r="BL576" s="97"/>
      <c r="BM576" s="97"/>
      <c r="BN576" s="97"/>
      <c r="BO576" s="97"/>
      <c r="BP576" s="97"/>
      <c r="BQ576" s="97"/>
      <c r="BR576" s="97"/>
      <c r="BS576" s="97"/>
      <c r="BT576" s="97"/>
      <c r="BU576" s="97"/>
      <c r="BV576" s="97"/>
      <c r="BW576" s="97"/>
      <c r="BX576" s="97"/>
      <c r="BY576" s="97"/>
      <c r="BZ576" s="97"/>
      <c r="CA576" s="97"/>
      <c r="CB576" s="97"/>
      <c r="CC576" s="97"/>
      <c r="CD576" s="97"/>
      <c r="CE576" s="97"/>
      <c r="CF576" s="97"/>
      <c r="CG576" s="97"/>
      <c r="CH576" s="97"/>
    </row>
    <row r="577" spans="1:86">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Z577" s="100"/>
      <c r="AA577" s="100"/>
      <c r="AB577" s="100"/>
      <c r="AC577" s="100"/>
      <c r="AD577" s="100"/>
      <c r="AE577" s="100"/>
      <c r="AF577" s="100"/>
      <c r="AG577" s="100"/>
      <c r="AH577" s="100"/>
      <c r="AI577" s="100"/>
      <c r="AJ577" s="100"/>
      <c r="AK577" s="100"/>
      <c r="AL577" s="100"/>
      <c r="AM577" s="97"/>
      <c r="AN577" s="97"/>
      <c r="AO577" s="97"/>
      <c r="AP577" s="97"/>
      <c r="AQ577" s="97"/>
      <c r="AR577" s="97"/>
      <c r="AS577" s="97"/>
      <c r="AT577" s="97"/>
      <c r="AU577" s="97"/>
      <c r="AV577" s="97"/>
      <c r="AW577" s="97"/>
      <c r="AX577" s="97"/>
      <c r="AY577" s="97"/>
      <c r="AZ577" s="97"/>
      <c r="BA577" s="97"/>
      <c r="BB577" s="97"/>
      <c r="BC577" s="97"/>
      <c r="BD577" s="97"/>
      <c r="BE577" s="97"/>
      <c r="BF577" s="97"/>
      <c r="BG577" s="97"/>
      <c r="BH577" s="97"/>
      <c r="BI577" s="97"/>
      <c r="BJ577" s="97"/>
      <c r="BK577" s="97"/>
      <c r="BL577" s="97"/>
      <c r="BM577" s="97"/>
      <c r="BN577" s="97"/>
      <c r="BO577" s="97"/>
      <c r="BP577" s="97"/>
      <c r="BQ577" s="97"/>
      <c r="BR577" s="97"/>
      <c r="BS577" s="97"/>
      <c r="BT577" s="97"/>
      <c r="BU577" s="97"/>
      <c r="BV577" s="97"/>
      <c r="BW577" s="97"/>
      <c r="BX577" s="97"/>
      <c r="BY577" s="97"/>
      <c r="BZ577" s="97"/>
      <c r="CA577" s="97"/>
      <c r="CB577" s="97"/>
      <c r="CC577" s="97"/>
      <c r="CD577" s="97"/>
      <c r="CE577" s="97"/>
      <c r="CF577" s="97"/>
      <c r="CG577" s="97"/>
      <c r="CH577" s="97"/>
    </row>
    <row r="578" spans="1:86">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Z578" s="100"/>
      <c r="AA578" s="100"/>
      <c r="AB578" s="100"/>
      <c r="AC578" s="100"/>
      <c r="AD578" s="100"/>
      <c r="AE578" s="100"/>
      <c r="AF578" s="100"/>
      <c r="AG578" s="100"/>
      <c r="AH578" s="100"/>
      <c r="AI578" s="100"/>
      <c r="AJ578" s="100"/>
      <c r="AK578" s="100"/>
      <c r="AL578" s="100"/>
      <c r="AM578" s="97"/>
      <c r="AN578" s="97"/>
      <c r="AO578" s="97"/>
      <c r="AP578" s="97"/>
      <c r="AQ578" s="97"/>
      <c r="AR578" s="97"/>
      <c r="AS578" s="97"/>
      <c r="AT578" s="97"/>
      <c r="AU578" s="97"/>
      <c r="AV578" s="97"/>
      <c r="AW578" s="97"/>
      <c r="AX578" s="97"/>
      <c r="AY578" s="97"/>
      <c r="AZ578" s="97"/>
      <c r="BA578" s="97"/>
      <c r="BB578" s="97"/>
      <c r="BC578" s="97"/>
      <c r="BD578" s="97"/>
      <c r="BE578" s="97"/>
      <c r="BF578" s="97"/>
      <c r="BG578" s="97"/>
      <c r="BH578" s="97"/>
      <c r="BI578" s="97"/>
      <c r="BJ578" s="97"/>
      <c r="BK578" s="97"/>
      <c r="BL578" s="97"/>
      <c r="BM578" s="97"/>
      <c r="BN578" s="97"/>
      <c r="BO578" s="97"/>
      <c r="BP578" s="97"/>
      <c r="BQ578" s="97"/>
      <c r="BR578" s="97"/>
      <c r="BS578" s="97"/>
      <c r="BT578" s="97"/>
      <c r="BU578" s="97"/>
      <c r="BV578" s="97"/>
      <c r="BW578" s="97"/>
      <c r="BX578" s="97"/>
      <c r="BY578" s="97"/>
      <c r="BZ578" s="97"/>
      <c r="CA578" s="97"/>
      <c r="CB578" s="97"/>
      <c r="CC578" s="97"/>
      <c r="CD578" s="97"/>
      <c r="CE578" s="97"/>
      <c r="CF578" s="97"/>
      <c r="CG578" s="97"/>
      <c r="CH578" s="97"/>
    </row>
    <row r="579" spans="1:86">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Z579" s="100"/>
      <c r="AA579" s="100"/>
      <c r="AB579" s="100"/>
      <c r="AC579" s="100"/>
      <c r="AD579" s="100"/>
      <c r="AE579" s="100"/>
      <c r="AF579" s="100"/>
      <c r="AG579" s="100"/>
      <c r="AH579" s="100"/>
      <c r="AI579" s="100"/>
      <c r="AJ579" s="100"/>
      <c r="AK579" s="100"/>
      <c r="AL579" s="100"/>
      <c r="AM579" s="97"/>
      <c r="AN579" s="97"/>
      <c r="AO579" s="97"/>
      <c r="AP579" s="97"/>
      <c r="AQ579" s="97"/>
      <c r="AR579" s="97"/>
      <c r="AS579" s="97"/>
      <c r="AT579" s="97"/>
      <c r="AU579" s="97"/>
      <c r="AV579" s="97"/>
      <c r="AW579" s="97"/>
      <c r="AX579" s="97"/>
      <c r="AY579" s="97"/>
      <c r="AZ579" s="97"/>
      <c r="BA579" s="97"/>
      <c r="BB579" s="97"/>
      <c r="BC579" s="97"/>
      <c r="BD579" s="97"/>
      <c r="BE579" s="97"/>
      <c r="BF579" s="97"/>
      <c r="BG579" s="97"/>
      <c r="BH579" s="97"/>
      <c r="BI579" s="97"/>
      <c r="BJ579" s="97"/>
      <c r="BK579" s="97"/>
      <c r="BL579" s="97"/>
      <c r="BM579" s="97"/>
      <c r="BN579" s="97"/>
      <c r="BO579" s="97"/>
      <c r="BP579" s="97"/>
      <c r="BQ579" s="97"/>
      <c r="BR579" s="97"/>
      <c r="BS579" s="97"/>
      <c r="BT579" s="97"/>
      <c r="BU579" s="97"/>
      <c r="BV579" s="97"/>
      <c r="BW579" s="97"/>
      <c r="BX579" s="97"/>
      <c r="BY579" s="97"/>
      <c r="BZ579" s="97"/>
      <c r="CA579" s="97"/>
      <c r="CB579" s="97"/>
      <c r="CC579" s="97"/>
      <c r="CD579" s="97"/>
      <c r="CE579" s="97"/>
      <c r="CF579" s="97"/>
      <c r="CG579" s="97"/>
      <c r="CH579" s="97"/>
    </row>
    <row r="580" spans="1:86">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Z580" s="100"/>
      <c r="AA580" s="100"/>
      <c r="AB580" s="100"/>
      <c r="AC580" s="100"/>
      <c r="AD580" s="100"/>
      <c r="AE580" s="100"/>
      <c r="AF580" s="100"/>
      <c r="AG580" s="100"/>
      <c r="AH580" s="100"/>
      <c r="AI580" s="100"/>
      <c r="AJ580" s="100"/>
      <c r="AK580" s="100"/>
      <c r="AL580" s="100"/>
      <c r="AM580" s="97"/>
      <c r="AN580" s="97"/>
      <c r="AO580" s="97"/>
      <c r="AP580" s="97"/>
      <c r="AQ580" s="97"/>
      <c r="AR580" s="97"/>
      <c r="AS580" s="97"/>
      <c r="AT580" s="97"/>
      <c r="AU580" s="97"/>
      <c r="AV580" s="97"/>
      <c r="AW580" s="97"/>
      <c r="AX580" s="97"/>
      <c r="AY580" s="97"/>
      <c r="AZ580" s="97"/>
      <c r="BA580" s="97"/>
      <c r="BB580" s="97"/>
      <c r="BC580" s="97"/>
      <c r="BD580" s="97"/>
      <c r="BE580" s="97"/>
      <c r="BF580" s="97"/>
      <c r="BG580" s="97"/>
      <c r="BH580" s="97"/>
      <c r="BI580" s="97"/>
      <c r="BJ580" s="97"/>
      <c r="BK580" s="97"/>
      <c r="BL580" s="97"/>
      <c r="BM580" s="97"/>
      <c r="BN580" s="97"/>
      <c r="BO580" s="97"/>
      <c r="BP580" s="97"/>
      <c r="BQ580" s="97"/>
      <c r="BR580" s="97"/>
      <c r="BS580" s="97"/>
      <c r="BT580" s="97"/>
      <c r="BU580" s="97"/>
      <c r="BV580" s="97"/>
      <c r="BW580" s="97"/>
      <c r="BX580" s="97"/>
      <c r="BY580" s="97"/>
      <c r="BZ580" s="97"/>
      <c r="CA580" s="97"/>
      <c r="CB580" s="97"/>
      <c r="CC580" s="97"/>
      <c r="CD580" s="97"/>
      <c r="CE580" s="97"/>
      <c r="CF580" s="97"/>
      <c r="CG580" s="97"/>
      <c r="CH580" s="97"/>
    </row>
    <row r="581" spans="1:86">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Z581" s="100"/>
      <c r="AA581" s="100"/>
      <c r="AB581" s="100"/>
      <c r="AC581" s="100"/>
      <c r="AD581" s="100"/>
      <c r="AE581" s="100"/>
      <c r="AF581" s="100"/>
      <c r="AG581" s="100"/>
      <c r="AH581" s="100"/>
      <c r="AI581" s="100"/>
      <c r="AJ581" s="100"/>
      <c r="AK581" s="100"/>
      <c r="AL581" s="100"/>
      <c r="AM581" s="97"/>
      <c r="AN581" s="97"/>
      <c r="AO581" s="97"/>
      <c r="AP581" s="97"/>
      <c r="AQ581" s="97"/>
      <c r="AR581" s="97"/>
      <c r="AS581" s="97"/>
      <c r="AT581" s="97"/>
      <c r="AU581" s="97"/>
      <c r="AV581" s="97"/>
      <c r="AW581" s="97"/>
      <c r="AX581" s="97"/>
      <c r="AY581" s="97"/>
      <c r="AZ581" s="97"/>
      <c r="BA581" s="97"/>
      <c r="BB581" s="97"/>
      <c r="BC581" s="97"/>
      <c r="BD581" s="97"/>
      <c r="BE581" s="97"/>
      <c r="BF581" s="97"/>
      <c r="BG581" s="97"/>
      <c r="BH581" s="97"/>
      <c r="BI581" s="97"/>
      <c r="BJ581" s="97"/>
      <c r="BK581" s="97"/>
      <c r="BL581" s="97"/>
      <c r="BM581" s="97"/>
      <c r="BN581" s="97"/>
      <c r="BO581" s="97"/>
      <c r="BP581" s="97"/>
      <c r="BQ581" s="97"/>
      <c r="BR581" s="97"/>
      <c r="BS581" s="97"/>
      <c r="BT581" s="97"/>
      <c r="BU581" s="97"/>
      <c r="BV581" s="97"/>
      <c r="BW581" s="97"/>
      <c r="BX581" s="97"/>
      <c r="BY581" s="97"/>
      <c r="BZ581" s="97"/>
      <c r="CA581" s="97"/>
      <c r="CB581" s="97"/>
      <c r="CC581" s="97"/>
      <c r="CD581" s="97"/>
      <c r="CE581" s="97"/>
      <c r="CF581" s="97"/>
      <c r="CG581" s="97"/>
      <c r="CH581" s="97"/>
    </row>
    <row r="582" spans="1:86">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Z582" s="100"/>
      <c r="AA582" s="100"/>
      <c r="AB582" s="100"/>
      <c r="AC582" s="100"/>
      <c r="AD582" s="100"/>
      <c r="AE582" s="100"/>
      <c r="AF582" s="100"/>
      <c r="AG582" s="100"/>
      <c r="AH582" s="100"/>
      <c r="AI582" s="100"/>
      <c r="AJ582" s="100"/>
      <c r="AK582" s="100"/>
      <c r="AL582" s="100"/>
      <c r="AM582" s="97"/>
      <c r="AN582" s="97"/>
      <c r="AO582" s="97"/>
      <c r="AP582" s="97"/>
      <c r="AQ582" s="97"/>
      <c r="AR582" s="97"/>
      <c r="AS582" s="97"/>
      <c r="AT582" s="97"/>
      <c r="AU582" s="97"/>
      <c r="AV582" s="97"/>
      <c r="AW582" s="97"/>
      <c r="AX582" s="97"/>
      <c r="AY582" s="97"/>
      <c r="AZ582" s="97"/>
      <c r="BA582" s="97"/>
      <c r="BB582" s="97"/>
      <c r="BC582" s="97"/>
      <c r="BD582" s="97"/>
      <c r="BE582" s="97"/>
      <c r="BF582" s="97"/>
      <c r="BG582" s="97"/>
      <c r="BH582" s="97"/>
      <c r="BI582" s="97"/>
      <c r="BJ582" s="97"/>
      <c r="BK582" s="97"/>
      <c r="BL582" s="97"/>
      <c r="BM582" s="97"/>
      <c r="BN582" s="97"/>
      <c r="BO582" s="97"/>
      <c r="BP582" s="97"/>
      <c r="BQ582" s="97"/>
      <c r="BR582" s="97"/>
      <c r="BS582" s="97"/>
      <c r="BT582" s="97"/>
      <c r="BU582" s="97"/>
      <c r="BV582" s="97"/>
      <c r="BW582" s="97"/>
      <c r="BX582" s="97"/>
      <c r="BY582" s="97"/>
      <c r="BZ582" s="97"/>
      <c r="CA582" s="97"/>
      <c r="CB582" s="97"/>
      <c r="CC582" s="97"/>
      <c r="CD582" s="97"/>
      <c r="CE582" s="97"/>
      <c r="CF582" s="97"/>
      <c r="CG582" s="97"/>
      <c r="CH582" s="97"/>
    </row>
    <row r="583" spans="1:86">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Z583" s="100"/>
      <c r="AA583" s="100"/>
      <c r="AB583" s="100"/>
      <c r="AC583" s="100"/>
      <c r="AD583" s="100"/>
      <c r="AE583" s="100"/>
      <c r="AF583" s="100"/>
      <c r="AG583" s="100"/>
      <c r="AH583" s="100"/>
      <c r="AI583" s="100"/>
      <c r="AJ583" s="100"/>
      <c r="AK583" s="100"/>
      <c r="AL583" s="100"/>
      <c r="AM583" s="97"/>
      <c r="AN583" s="97"/>
      <c r="AO583" s="97"/>
      <c r="AP583" s="97"/>
      <c r="AQ583" s="97"/>
      <c r="AR583" s="97"/>
      <c r="AS583" s="97"/>
      <c r="AT583" s="97"/>
      <c r="AU583" s="97"/>
      <c r="AV583" s="97"/>
      <c r="AW583" s="97"/>
      <c r="AX583" s="97"/>
      <c r="AY583" s="97"/>
      <c r="AZ583" s="97"/>
      <c r="BA583" s="97"/>
      <c r="BB583" s="97"/>
      <c r="BC583" s="97"/>
      <c r="BD583" s="97"/>
      <c r="BE583" s="97"/>
      <c r="BF583" s="97"/>
      <c r="BG583" s="97"/>
      <c r="BH583" s="97"/>
      <c r="BI583" s="97"/>
      <c r="BJ583" s="97"/>
      <c r="BK583" s="97"/>
      <c r="BL583" s="97"/>
      <c r="BM583" s="97"/>
      <c r="BN583" s="97"/>
      <c r="BO583" s="97"/>
      <c r="BP583" s="97"/>
      <c r="BQ583" s="97"/>
      <c r="BR583" s="97"/>
      <c r="BS583" s="97"/>
      <c r="BT583" s="97"/>
      <c r="BU583" s="97"/>
      <c r="BV583" s="97"/>
      <c r="BW583" s="97"/>
      <c r="BX583" s="97"/>
      <c r="BY583" s="97"/>
      <c r="BZ583" s="97"/>
      <c r="CA583" s="97"/>
      <c r="CB583" s="97"/>
      <c r="CC583" s="97"/>
      <c r="CD583" s="97"/>
      <c r="CE583" s="97"/>
      <c r="CF583" s="97"/>
      <c r="CG583" s="97"/>
      <c r="CH583" s="97"/>
    </row>
    <row r="584" spans="1:86">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Z584" s="100"/>
      <c r="AA584" s="100"/>
      <c r="AB584" s="100"/>
      <c r="AC584" s="100"/>
      <c r="AD584" s="100"/>
      <c r="AE584" s="100"/>
      <c r="AF584" s="100"/>
      <c r="AG584" s="100"/>
      <c r="AH584" s="100"/>
      <c r="AI584" s="100"/>
      <c r="AJ584" s="100"/>
      <c r="AK584" s="100"/>
      <c r="AL584" s="100"/>
      <c r="AM584" s="97"/>
      <c r="AN584" s="97"/>
      <c r="AO584" s="97"/>
      <c r="AP584" s="97"/>
      <c r="AQ584" s="97"/>
      <c r="AR584" s="97"/>
      <c r="AS584" s="97"/>
      <c r="AT584" s="97"/>
      <c r="AU584" s="97"/>
      <c r="AV584" s="97"/>
      <c r="AW584" s="97"/>
      <c r="AX584" s="97"/>
      <c r="AY584" s="97"/>
      <c r="AZ584" s="97"/>
      <c r="BA584" s="97"/>
      <c r="BB584" s="97"/>
      <c r="BC584" s="97"/>
      <c r="BD584" s="97"/>
      <c r="BE584" s="97"/>
      <c r="BF584" s="97"/>
      <c r="BG584" s="97"/>
      <c r="BH584" s="97"/>
      <c r="BI584" s="97"/>
      <c r="BJ584" s="97"/>
      <c r="BK584" s="97"/>
      <c r="BL584" s="97"/>
      <c r="BM584" s="97"/>
      <c r="BN584" s="97"/>
      <c r="BO584" s="97"/>
      <c r="BP584" s="97"/>
      <c r="BQ584" s="97"/>
      <c r="BR584" s="97"/>
      <c r="BS584" s="97"/>
      <c r="BT584" s="97"/>
      <c r="BU584" s="97"/>
      <c r="BV584" s="97"/>
      <c r="BW584" s="97"/>
      <c r="BX584" s="97"/>
      <c r="BY584" s="97"/>
      <c r="BZ584" s="97"/>
      <c r="CA584" s="97"/>
      <c r="CB584" s="97"/>
      <c r="CC584" s="97"/>
      <c r="CD584" s="97"/>
      <c r="CE584" s="97"/>
      <c r="CF584" s="97"/>
      <c r="CG584" s="97"/>
      <c r="CH584" s="97"/>
    </row>
    <row r="585" spans="1:86">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Z585" s="100"/>
      <c r="AA585" s="100"/>
      <c r="AB585" s="100"/>
      <c r="AC585" s="100"/>
      <c r="AD585" s="100"/>
      <c r="AE585" s="100"/>
      <c r="AF585" s="100"/>
      <c r="AG585" s="100"/>
      <c r="AH585" s="100"/>
      <c r="AI585" s="100"/>
      <c r="AJ585" s="100"/>
      <c r="AK585" s="100"/>
      <c r="AL585" s="100"/>
      <c r="AM585" s="97"/>
      <c r="AN585" s="97"/>
      <c r="AO585" s="97"/>
      <c r="AP585" s="97"/>
      <c r="AQ585" s="97"/>
      <c r="AR585" s="97"/>
      <c r="AS585" s="97"/>
      <c r="AT585" s="97"/>
      <c r="AU585" s="97"/>
      <c r="AV585" s="97"/>
      <c r="AW585" s="97"/>
      <c r="AX585" s="97"/>
      <c r="AY585" s="97"/>
      <c r="AZ585" s="97"/>
      <c r="BA585" s="97"/>
      <c r="BB585" s="97"/>
      <c r="BC585" s="97"/>
      <c r="BD585" s="97"/>
      <c r="BE585" s="97"/>
      <c r="BF585" s="97"/>
      <c r="BG585" s="97"/>
      <c r="BH585" s="97"/>
      <c r="BI585" s="97"/>
      <c r="BJ585" s="97"/>
      <c r="BK585" s="97"/>
      <c r="BL585" s="97"/>
      <c r="BM585" s="97"/>
      <c r="BN585" s="97"/>
      <c r="BO585" s="97"/>
      <c r="BP585" s="97"/>
      <c r="BQ585" s="97"/>
      <c r="BR585" s="97"/>
      <c r="BS585" s="97"/>
      <c r="BT585" s="97"/>
      <c r="BU585" s="97"/>
      <c r="BV585" s="97"/>
      <c r="BW585" s="97"/>
      <c r="BX585" s="97"/>
      <c r="BY585" s="97"/>
      <c r="BZ585" s="97"/>
      <c r="CA585" s="97"/>
      <c r="CB585" s="97"/>
      <c r="CC585" s="97"/>
      <c r="CD585" s="97"/>
      <c r="CE585" s="97"/>
      <c r="CF585" s="97"/>
      <c r="CG585" s="97"/>
      <c r="CH585" s="97"/>
    </row>
    <row r="586" spans="1: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Z586" s="100"/>
      <c r="AA586" s="100"/>
      <c r="AB586" s="100"/>
      <c r="AC586" s="100"/>
      <c r="AD586" s="100"/>
      <c r="AE586" s="100"/>
      <c r="AF586" s="100"/>
      <c r="AG586" s="100"/>
      <c r="AH586" s="100"/>
      <c r="AI586" s="100"/>
      <c r="AJ586" s="100"/>
      <c r="AK586" s="100"/>
      <c r="AL586" s="100"/>
      <c r="AM586" s="97"/>
      <c r="AN586" s="97"/>
      <c r="AO586" s="97"/>
      <c r="AP586" s="97"/>
      <c r="AQ586" s="97"/>
      <c r="AR586" s="97"/>
      <c r="AS586" s="97"/>
      <c r="AT586" s="97"/>
      <c r="AU586" s="97"/>
      <c r="AV586" s="97"/>
      <c r="AW586" s="97"/>
      <c r="AX586" s="97"/>
      <c r="AY586" s="97"/>
      <c r="AZ586" s="97"/>
      <c r="BA586" s="97"/>
      <c r="BB586" s="97"/>
      <c r="BC586" s="97"/>
      <c r="BD586" s="97"/>
      <c r="BE586" s="97"/>
      <c r="BF586" s="97"/>
      <c r="BG586" s="97"/>
      <c r="BH586" s="97"/>
      <c r="BI586" s="97"/>
      <c r="BJ586" s="97"/>
      <c r="BK586" s="97"/>
      <c r="BL586" s="97"/>
      <c r="BM586" s="97"/>
      <c r="BN586" s="97"/>
      <c r="BO586" s="97"/>
      <c r="BP586" s="97"/>
      <c r="BQ586" s="97"/>
      <c r="BR586" s="97"/>
      <c r="BS586" s="97"/>
      <c r="BT586" s="97"/>
      <c r="BU586" s="97"/>
      <c r="BV586" s="97"/>
      <c r="BW586" s="97"/>
      <c r="BX586" s="97"/>
      <c r="BY586" s="97"/>
      <c r="BZ586" s="97"/>
      <c r="CA586" s="97"/>
      <c r="CB586" s="97"/>
      <c r="CC586" s="97"/>
      <c r="CD586" s="97"/>
      <c r="CE586" s="97"/>
      <c r="CF586" s="97"/>
      <c r="CG586" s="97"/>
      <c r="CH586" s="97"/>
    </row>
    <row r="587" spans="1:86">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Z587" s="100"/>
      <c r="AA587" s="100"/>
      <c r="AB587" s="100"/>
      <c r="AC587" s="100"/>
      <c r="AD587" s="100"/>
      <c r="AE587" s="100"/>
      <c r="AF587" s="100"/>
      <c r="AG587" s="100"/>
      <c r="AH587" s="100"/>
      <c r="AI587" s="100"/>
      <c r="AJ587" s="100"/>
      <c r="AK587" s="100"/>
      <c r="AL587" s="100"/>
      <c r="AM587" s="97"/>
      <c r="AN587" s="97"/>
      <c r="AO587" s="97"/>
      <c r="AP587" s="97"/>
      <c r="AQ587" s="97"/>
      <c r="AR587" s="97"/>
      <c r="AS587" s="97"/>
      <c r="AT587" s="97"/>
      <c r="AU587" s="97"/>
      <c r="AV587" s="97"/>
      <c r="AW587" s="97"/>
      <c r="AX587" s="97"/>
      <c r="AY587" s="97"/>
      <c r="AZ587" s="97"/>
      <c r="BA587" s="97"/>
      <c r="BB587" s="97"/>
      <c r="BC587" s="97"/>
      <c r="BD587" s="97"/>
      <c r="BE587" s="97"/>
      <c r="BF587" s="97"/>
      <c r="BG587" s="97"/>
      <c r="BH587" s="97"/>
      <c r="BI587" s="97"/>
      <c r="BJ587" s="97"/>
      <c r="BK587" s="97"/>
      <c r="BL587" s="97"/>
      <c r="BM587" s="97"/>
      <c r="BN587" s="97"/>
      <c r="BO587" s="97"/>
      <c r="BP587" s="97"/>
      <c r="BQ587" s="97"/>
      <c r="BR587" s="97"/>
      <c r="BS587" s="97"/>
      <c r="BT587" s="97"/>
      <c r="BU587" s="97"/>
      <c r="BV587" s="97"/>
      <c r="BW587" s="97"/>
      <c r="BX587" s="97"/>
      <c r="BY587" s="97"/>
      <c r="BZ587" s="97"/>
      <c r="CA587" s="97"/>
      <c r="CB587" s="97"/>
      <c r="CC587" s="97"/>
      <c r="CD587" s="97"/>
      <c r="CE587" s="97"/>
      <c r="CF587" s="97"/>
      <c r="CG587" s="97"/>
      <c r="CH587" s="97"/>
    </row>
    <row r="588" spans="1:86">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Z588" s="100"/>
      <c r="AA588" s="100"/>
      <c r="AB588" s="100"/>
      <c r="AC588" s="100"/>
      <c r="AD588" s="100"/>
      <c r="AE588" s="100"/>
      <c r="AF588" s="100"/>
      <c r="AG588" s="100"/>
      <c r="AH588" s="100"/>
      <c r="AI588" s="100"/>
      <c r="AJ588" s="100"/>
      <c r="AK588" s="100"/>
      <c r="AL588" s="100"/>
      <c r="AM588" s="97"/>
      <c r="AN588" s="97"/>
      <c r="AO588" s="97"/>
      <c r="AP588" s="97"/>
      <c r="AQ588" s="97"/>
      <c r="AR588" s="97"/>
      <c r="AS588" s="97"/>
      <c r="AT588" s="97"/>
      <c r="AU588" s="97"/>
      <c r="AV588" s="97"/>
      <c r="AW588" s="97"/>
      <c r="AX588" s="97"/>
      <c r="AY588" s="97"/>
      <c r="AZ588" s="97"/>
      <c r="BA588" s="97"/>
      <c r="BB588" s="97"/>
      <c r="BC588" s="97"/>
      <c r="BD588" s="97"/>
      <c r="BE588" s="97"/>
      <c r="BF588" s="97"/>
      <c r="BG588" s="97"/>
      <c r="BH588" s="97"/>
      <c r="BI588" s="97"/>
      <c r="BJ588" s="97"/>
      <c r="BK588" s="97"/>
      <c r="BL588" s="97"/>
      <c r="BM588" s="97"/>
      <c r="BN588" s="97"/>
      <c r="BO588" s="97"/>
      <c r="BP588" s="97"/>
      <c r="BQ588" s="97"/>
      <c r="BR588" s="97"/>
      <c r="BS588" s="97"/>
      <c r="BT588" s="97"/>
      <c r="BU588" s="97"/>
      <c r="BV588" s="97"/>
      <c r="BW588" s="97"/>
      <c r="BX588" s="97"/>
      <c r="BY588" s="97"/>
      <c r="BZ588" s="97"/>
      <c r="CA588" s="97"/>
      <c r="CB588" s="97"/>
      <c r="CC588" s="97"/>
      <c r="CD588" s="97"/>
      <c r="CE588" s="97"/>
      <c r="CF588" s="97"/>
      <c r="CG588" s="97"/>
      <c r="CH588" s="97"/>
    </row>
    <row r="589" spans="1:86">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Z589" s="100"/>
      <c r="AA589" s="100"/>
      <c r="AB589" s="100"/>
      <c r="AC589" s="100"/>
      <c r="AD589" s="100"/>
      <c r="AE589" s="100"/>
      <c r="AF589" s="100"/>
      <c r="AG589" s="100"/>
      <c r="AH589" s="100"/>
      <c r="AI589" s="100"/>
      <c r="AJ589" s="100"/>
      <c r="AK589" s="100"/>
      <c r="AL589" s="100"/>
      <c r="AM589" s="97"/>
      <c r="AN589" s="97"/>
      <c r="AO589" s="97"/>
      <c r="AP589" s="97"/>
      <c r="AQ589" s="97"/>
      <c r="AR589" s="97"/>
      <c r="AS589" s="97"/>
      <c r="AT589" s="97"/>
      <c r="AU589" s="97"/>
      <c r="AV589" s="97"/>
      <c r="AW589" s="97"/>
      <c r="AX589" s="97"/>
      <c r="AY589" s="97"/>
      <c r="AZ589" s="97"/>
      <c r="BA589" s="97"/>
      <c r="BB589" s="97"/>
      <c r="BC589" s="97"/>
      <c r="BD589" s="97"/>
      <c r="BE589" s="97"/>
      <c r="BF589" s="97"/>
      <c r="BG589" s="97"/>
      <c r="BH589" s="97"/>
      <c r="BI589" s="97"/>
      <c r="BJ589" s="97"/>
      <c r="BK589" s="97"/>
      <c r="BL589" s="97"/>
      <c r="BM589" s="97"/>
      <c r="BN589" s="97"/>
      <c r="BO589" s="97"/>
      <c r="BP589" s="97"/>
      <c r="BQ589" s="97"/>
      <c r="BR589" s="97"/>
      <c r="BS589" s="97"/>
      <c r="BT589" s="97"/>
      <c r="BU589" s="97"/>
      <c r="BV589" s="97"/>
      <c r="BW589" s="97"/>
      <c r="BX589" s="97"/>
      <c r="BY589" s="97"/>
      <c r="BZ589" s="97"/>
      <c r="CA589" s="97"/>
      <c r="CB589" s="97"/>
      <c r="CC589" s="97"/>
      <c r="CD589" s="97"/>
      <c r="CE589" s="97"/>
      <c r="CF589" s="97"/>
      <c r="CG589" s="97"/>
      <c r="CH589" s="97"/>
    </row>
    <row r="590" spans="1:86">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Z590" s="100"/>
      <c r="AA590" s="100"/>
      <c r="AB590" s="100"/>
      <c r="AC590" s="100"/>
      <c r="AD590" s="100"/>
      <c r="AE590" s="100"/>
      <c r="AF590" s="100"/>
      <c r="AG590" s="100"/>
      <c r="AH590" s="100"/>
      <c r="AI590" s="100"/>
      <c r="AJ590" s="100"/>
      <c r="AK590" s="100"/>
      <c r="AL590" s="100"/>
      <c r="AM590" s="97"/>
      <c r="AN590" s="97"/>
      <c r="AO590" s="97"/>
      <c r="AP590" s="97"/>
      <c r="AQ590" s="97"/>
      <c r="AR590" s="97"/>
      <c r="AS590" s="97"/>
      <c r="AT590" s="97"/>
      <c r="AU590" s="97"/>
      <c r="AV590" s="97"/>
      <c r="AW590" s="97"/>
      <c r="AX590" s="97"/>
      <c r="AY590" s="97"/>
      <c r="AZ590" s="97"/>
      <c r="BA590" s="97"/>
      <c r="BB590" s="97"/>
      <c r="BC590" s="97"/>
      <c r="BD590" s="97"/>
      <c r="BE590" s="97"/>
      <c r="BF590" s="97"/>
      <c r="BG590" s="97"/>
      <c r="BH590" s="97"/>
      <c r="BI590" s="97"/>
      <c r="BJ590" s="97"/>
      <c r="BK590" s="97"/>
      <c r="BL590" s="97"/>
      <c r="BM590" s="97"/>
      <c r="BN590" s="97"/>
      <c r="BO590" s="97"/>
      <c r="BP590" s="97"/>
      <c r="BQ590" s="97"/>
      <c r="BR590" s="97"/>
      <c r="BS590" s="97"/>
      <c r="BT590" s="97"/>
      <c r="BU590" s="97"/>
      <c r="BV590" s="97"/>
      <c r="BW590" s="97"/>
      <c r="BX590" s="97"/>
      <c r="BY590" s="97"/>
      <c r="BZ590" s="97"/>
      <c r="CA590" s="97"/>
      <c r="CB590" s="97"/>
      <c r="CC590" s="97"/>
      <c r="CD590" s="97"/>
      <c r="CE590" s="97"/>
      <c r="CF590" s="97"/>
      <c r="CG590" s="97"/>
      <c r="CH590" s="97"/>
    </row>
    <row r="591" spans="1:86">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Z591" s="100"/>
      <c r="AA591" s="100"/>
      <c r="AB591" s="100"/>
      <c r="AC591" s="100"/>
      <c r="AD591" s="100"/>
      <c r="AE591" s="100"/>
      <c r="AF591" s="100"/>
      <c r="AG591" s="100"/>
      <c r="AH591" s="100"/>
      <c r="AI591" s="100"/>
      <c r="AJ591" s="100"/>
      <c r="AK591" s="100"/>
      <c r="AL591" s="100"/>
      <c r="AM591" s="97"/>
      <c r="AN591" s="97"/>
      <c r="AO591" s="97"/>
      <c r="AP591" s="97"/>
      <c r="AQ591" s="97"/>
      <c r="AR591" s="97"/>
      <c r="AS591" s="97"/>
      <c r="AT591" s="97"/>
      <c r="AU591" s="97"/>
      <c r="AV591" s="97"/>
      <c r="AW591" s="97"/>
      <c r="AX591" s="97"/>
      <c r="AY591" s="97"/>
      <c r="AZ591" s="97"/>
      <c r="BA591" s="97"/>
      <c r="BB591" s="97"/>
      <c r="BC591" s="97"/>
      <c r="BD591" s="97"/>
      <c r="BE591" s="97"/>
      <c r="BF591" s="97"/>
      <c r="BG591" s="97"/>
      <c r="BH591" s="97"/>
      <c r="BI591" s="97"/>
      <c r="BJ591" s="97"/>
      <c r="BK591" s="97"/>
      <c r="BL591" s="97"/>
      <c r="BM591" s="97"/>
      <c r="BN591" s="97"/>
      <c r="BO591" s="97"/>
      <c r="BP591" s="97"/>
      <c r="BQ591" s="97"/>
      <c r="BR591" s="97"/>
      <c r="BS591" s="97"/>
      <c r="BT591" s="97"/>
      <c r="BU591" s="97"/>
      <c r="BV591" s="97"/>
      <c r="BW591" s="97"/>
      <c r="BX591" s="97"/>
      <c r="BY591" s="97"/>
      <c r="BZ591" s="97"/>
      <c r="CA591" s="97"/>
      <c r="CB591" s="97"/>
      <c r="CC591" s="97"/>
      <c r="CD591" s="97"/>
      <c r="CE591" s="97"/>
      <c r="CF591" s="97"/>
      <c r="CG591" s="97"/>
      <c r="CH591" s="97"/>
    </row>
    <row r="592" spans="1:86">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Z592" s="100"/>
      <c r="AA592" s="100"/>
      <c r="AB592" s="100"/>
      <c r="AC592" s="100"/>
      <c r="AD592" s="100"/>
      <c r="AE592" s="100"/>
      <c r="AF592" s="100"/>
      <c r="AG592" s="100"/>
      <c r="AH592" s="100"/>
      <c r="AI592" s="100"/>
      <c r="AJ592" s="100"/>
      <c r="AK592" s="100"/>
      <c r="AL592" s="100"/>
      <c r="AM592" s="97"/>
      <c r="AN592" s="97"/>
      <c r="AO592" s="97"/>
      <c r="AP592" s="97"/>
      <c r="AQ592" s="97"/>
      <c r="AR592" s="97"/>
      <c r="AS592" s="97"/>
      <c r="AT592" s="97"/>
      <c r="AU592" s="97"/>
      <c r="AV592" s="97"/>
      <c r="AW592" s="97"/>
      <c r="AX592" s="97"/>
      <c r="AY592" s="97"/>
      <c r="AZ592" s="97"/>
      <c r="BA592" s="97"/>
      <c r="BB592" s="97"/>
      <c r="BC592" s="97"/>
      <c r="BD592" s="97"/>
      <c r="BE592" s="97"/>
      <c r="BF592" s="97"/>
      <c r="BG592" s="97"/>
      <c r="BH592" s="97"/>
      <c r="BI592" s="97"/>
      <c r="BJ592" s="97"/>
      <c r="BK592" s="97"/>
      <c r="BL592" s="97"/>
      <c r="BM592" s="97"/>
      <c r="BN592" s="97"/>
      <c r="BO592" s="97"/>
      <c r="BP592" s="97"/>
      <c r="BQ592" s="97"/>
      <c r="BR592" s="97"/>
      <c r="BS592" s="97"/>
      <c r="BT592" s="97"/>
      <c r="BU592" s="97"/>
      <c r="BV592" s="97"/>
      <c r="BW592" s="97"/>
      <c r="BX592" s="97"/>
      <c r="BY592" s="97"/>
      <c r="BZ592" s="97"/>
      <c r="CA592" s="97"/>
      <c r="CB592" s="97"/>
      <c r="CC592" s="97"/>
      <c r="CD592" s="97"/>
      <c r="CE592" s="97"/>
      <c r="CF592" s="97"/>
      <c r="CG592" s="97"/>
      <c r="CH592" s="97"/>
    </row>
    <row r="593" spans="1:86">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Z593" s="100"/>
      <c r="AA593" s="100"/>
      <c r="AB593" s="100"/>
      <c r="AC593" s="100"/>
      <c r="AD593" s="100"/>
      <c r="AE593" s="100"/>
      <c r="AF593" s="100"/>
      <c r="AG593" s="100"/>
      <c r="AH593" s="100"/>
      <c r="AI593" s="100"/>
      <c r="AJ593" s="100"/>
      <c r="AK593" s="100"/>
      <c r="AL593" s="100"/>
      <c r="AM593" s="97"/>
      <c r="AN593" s="97"/>
      <c r="AO593" s="97"/>
      <c r="AP593" s="97"/>
      <c r="AQ593" s="97"/>
      <c r="AR593" s="97"/>
      <c r="AS593" s="97"/>
      <c r="AT593" s="97"/>
      <c r="AU593" s="97"/>
      <c r="AV593" s="97"/>
      <c r="AW593" s="97"/>
      <c r="AX593" s="97"/>
      <c r="AY593" s="97"/>
      <c r="AZ593" s="97"/>
      <c r="BA593" s="97"/>
      <c r="BB593" s="97"/>
      <c r="BC593" s="97"/>
      <c r="BD593" s="97"/>
      <c r="BE593" s="97"/>
      <c r="BF593" s="97"/>
      <c r="BG593" s="97"/>
      <c r="BH593" s="97"/>
      <c r="BI593" s="97"/>
      <c r="BJ593" s="97"/>
      <c r="BK593" s="97"/>
      <c r="BL593" s="97"/>
      <c r="BM593" s="97"/>
      <c r="BN593" s="97"/>
      <c r="BO593" s="97"/>
      <c r="BP593" s="97"/>
      <c r="BQ593" s="97"/>
      <c r="BR593" s="97"/>
      <c r="BS593" s="97"/>
      <c r="BT593" s="97"/>
      <c r="BU593" s="97"/>
      <c r="BV593" s="97"/>
      <c r="BW593" s="97"/>
      <c r="BX593" s="97"/>
      <c r="BY593" s="97"/>
      <c r="BZ593" s="97"/>
      <c r="CA593" s="97"/>
      <c r="CB593" s="97"/>
      <c r="CC593" s="97"/>
      <c r="CD593" s="97"/>
      <c r="CE593" s="97"/>
      <c r="CF593" s="97"/>
      <c r="CG593" s="97"/>
      <c r="CH593" s="97"/>
    </row>
    <row r="594" spans="1:86">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Z594" s="100"/>
      <c r="AA594" s="100"/>
      <c r="AB594" s="100"/>
      <c r="AC594" s="100"/>
      <c r="AD594" s="100"/>
      <c r="AE594" s="100"/>
      <c r="AF594" s="100"/>
      <c r="AG594" s="100"/>
      <c r="AH594" s="100"/>
      <c r="AI594" s="100"/>
      <c r="AJ594" s="100"/>
      <c r="AK594" s="100"/>
      <c r="AL594" s="100"/>
      <c r="AM594" s="97"/>
      <c r="AN594" s="97"/>
      <c r="AO594" s="97"/>
      <c r="AP594" s="97"/>
      <c r="AQ594" s="97"/>
      <c r="AR594" s="97"/>
      <c r="AS594" s="97"/>
      <c r="AT594" s="97"/>
      <c r="AU594" s="97"/>
      <c r="AV594" s="97"/>
      <c r="AW594" s="97"/>
      <c r="AX594" s="97"/>
      <c r="AY594" s="97"/>
      <c r="AZ594" s="97"/>
      <c r="BA594" s="97"/>
      <c r="BB594" s="97"/>
      <c r="BC594" s="97"/>
      <c r="BD594" s="97"/>
      <c r="BE594" s="97"/>
      <c r="BF594" s="97"/>
      <c r="BG594" s="97"/>
      <c r="BH594" s="97"/>
      <c r="BI594" s="97"/>
      <c r="BJ594" s="97"/>
      <c r="BK594" s="97"/>
      <c r="BL594" s="97"/>
      <c r="BM594" s="97"/>
      <c r="BN594" s="97"/>
      <c r="BO594" s="97"/>
      <c r="BP594" s="97"/>
      <c r="BQ594" s="97"/>
      <c r="BR594" s="97"/>
      <c r="BS594" s="97"/>
      <c r="BT594" s="97"/>
      <c r="BU594" s="97"/>
      <c r="BV594" s="97"/>
      <c r="BW594" s="97"/>
      <c r="BX594" s="97"/>
      <c r="BY594" s="97"/>
      <c r="BZ594" s="97"/>
      <c r="CA594" s="97"/>
      <c r="CB594" s="97"/>
      <c r="CC594" s="97"/>
      <c r="CD594" s="97"/>
      <c r="CE594" s="97"/>
      <c r="CF594" s="97"/>
      <c r="CG594" s="97"/>
      <c r="CH594" s="97"/>
    </row>
    <row r="595" spans="1:86">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Z595" s="100"/>
      <c r="AA595" s="100"/>
      <c r="AB595" s="100"/>
      <c r="AC595" s="100"/>
      <c r="AD595" s="100"/>
      <c r="AE595" s="100"/>
      <c r="AF595" s="100"/>
      <c r="AG595" s="100"/>
      <c r="AH595" s="100"/>
      <c r="AI595" s="100"/>
      <c r="AJ595" s="100"/>
      <c r="AK595" s="100"/>
      <c r="AL595" s="100"/>
      <c r="AM595" s="97"/>
      <c r="AN595" s="97"/>
      <c r="AO595" s="97"/>
      <c r="AP595" s="97"/>
      <c r="AQ595" s="97"/>
      <c r="AR595" s="97"/>
      <c r="AS595" s="97"/>
      <c r="AT595" s="97"/>
      <c r="AU595" s="97"/>
      <c r="AV595" s="97"/>
      <c r="AW595" s="97"/>
      <c r="AX595" s="97"/>
      <c r="AY595" s="97"/>
      <c r="AZ595" s="97"/>
      <c r="BA595" s="97"/>
      <c r="BB595" s="97"/>
      <c r="BC595" s="97"/>
      <c r="BD595" s="97"/>
      <c r="BE595" s="97"/>
      <c r="BF595" s="97"/>
      <c r="BG595" s="97"/>
      <c r="BH595" s="97"/>
      <c r="BI595" s="97"/>
      <c r="BJ595" s="97"/>
      <c r="BK595" s="97"/>
      <c r="BL595" s="97"/>
      <c r="BM595" s="97"/>
      <c r="BN595" s="97"/>
      <c r="BO595" s="97"/>
      <c r="BP595" s="97"/>
      <c r="BQ595" s="97"/>
      <c r="BR595" s="97"/>
      <c r="BS595" s="97"/>
      <c r="BT595" s="97"/>
      <c r="BU595" s="97"/>
      <c r="BV595" s="97"/>
      <c r="BW595" s="97"/>
      <c r="BX595" s="97"/>
      <c r="BY595" s="97"/>
      <c r="BZ595" s="97"/>
      <c r="CA595" s="97"/>
      <c r="CB595" s="97"/>
      <c r="CC595" s="97"/>
      <c r="CD595" s="97"/>
      <c r="CE595" s="97"/>
      <c r="CF595" s="97"/>
      <c r="CG595" s="97"/>
      <c r="CH595" s="97"/>
    </row>
    <row r="596" spans="1:8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Z596" s="100"/>
      <c r="AA596" s="100"/>
      <c r="AB596" s="100"/>
      <c r="AC596" s="100"/>
      <c r="AD596" s="100"/>
      <c r="AE596" s="100"/>
      <c r="AF596" s="100"/>
      <c r="AG596" s="100"/>
      <c r="AH596" s="100"/>
      <c r="AI596" s="100"/>
      <c r="AJ596" s="100"/>
      <c r="AK596" s="100"/>
      <c r="AL596" s="100"/>
      <c r="AM596" s="97"/>
      <c r="AN596" s="97"/>
      <c r="AO596" s="97"/>
      <c r="AP596" s="97"/>
      <c r="AQ596" s="97"/>
      <c r="AR596" s="97"/>
      <c r="AS596" s="97"/>
      <c r="AT596" s="97"/>
      <c r="AU596" s="97"/>
      <c r="AV596" s="97"/>
      <c r="AW596" s="97"/>
      <c r="AX596" s="97"/>
      <c r="AY596" s="97"/>
      <c r="AZ596" s="97"/>
      <c r="BA596" s="97"/>
      <c r="BB596" s="97"/>
      <c r="BC596" s="97"/>
      <c r="BD596" s="97"/>
      <c r="BE596" s="97"/>
      <c r="BF596" s="97"/>
      <c r="BG596" s="97"/>
      <c r="BH596" s="97"/>
      <c r="BI596" s="97"/>
      <c r="BJ596" s="97"/>
      <c r="BK596" s="97"/>
      <c r="BL596" s="97"/>
      <c r="BM596" s="97"/>
      <c r="BN596" s="97"/>
      <c r="BO596" s="97"/>
      <c r="BP596" s="97"/>
      <c r="BQ596" s="97"/>
      <c r="BR596" s="97"/>
      <c r="BS596" s="97"/>
      <c r="BT596" s="97"/>
      <c r="BU596" s="97"/>
      <c r="BV596" s="97"/>
      <c r="BW596" s="97"/>
      <c r="BX596" s="97"/>
      <c r="BY596" s="97"/>
      <c r="BZ596" s="97"/>
      <c r="CA596" s="97"/>
      <c r="CB596" s="97"/>
      <c r="CC596" s="97"/>
      <c r="CD596" s="97"/>
      <c r="CE596" s="97"/>
      <c r="CF596" s="97"/>
      <c r="CG596" s="97"/>
      <c r="CH596" s="97"/>
    </row>
    <row r="597" spans="1:86">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Z597" s="100"/>
      <c r="AA597" s="100"/>
      <c r="AB597" s="100"/>
      <c r="AC597" s="100"/>
      <c r="AD597" s="100"/>
      <c r="AE597" s="100"/>
      <c r="AF597" s="100"/>
      <c r="AG597" s="100"/>
      <c r="AH597" s="100"/>
      <c r="AI597" s="100"/>
      <c r="AJ597" s="100"/>
      <c r="AK597" s="100"/>
      <c r="AL597" s="100"/>
      <c r="AM597" s="97"/>
      <c r="AN597" s="97"/>
      <c r="AO597" s="97"/>
      <c r="AP597" s="97"/>
      <c r="AQ597" s="97"/>
      <c r="AR597" s="97"/>
      <c r="AS597" s="97"/>
      <c r="AT597" s="97"/>
      <c r="AU597" s="97"/>
      <c r="AV597" s="97"/>
      <c r="AW597" s="97"/>
      <c r="AX597" s="97"/>
      <c r="AY597" s="97"/>
      <c r="AZ597" s="97"/>
      <c r="BA597" s="97"/>
      <c r="BB597" s="97"/>
      <c r="BC597" s="97"/>
      <c r="BD597" s="97"/>
      <c r="BE597" s="97"/>
      <c r="BF597" s="97"/>
      <c r="BG597" s="97"/>
      <c r="BH597" s="97"/>
      <c r="BI597" s="97"/>
      <c r="BJ597" s="97"/>
      <c r="BK597" s="97"/>
      <c r="BL597" s="97"/>
      <c r="BM597" s="97"/>
      <c r="BN597" s="97"/>
      <c r="BO597" s="97"/>
      <c r="BP597" s="97"/>
      <c r="BQ597" s="97"/>
      <c r="BR597" s="97"/>
      <c r="BS597" s="97"/>
      <c r="BT597" s="97"/>
      <c r="BU597" s="97"/>
      <c r="BV597" s="97"/>
      <c r="BW597" s="97"/>
      <c r="BX597" s="97"/>
      <c r="BY597" s="97"/>
      <c r="BZ597" s="97"/>
      <c r="CA597" s="97"/>
      <c r="CB597" s="97"/>
      <c r="CC597" s="97"/>
      <c r="CD597" s="97"/>
      <c r="CE597" s="97"/>
      <c r="CF597" s="97"/>
      <c r="CG597" s="97"/>
      <c r="CH597" s="97"/>
    </row>
    <row r="598" spans="1:86">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Z598" s="100"/>
      <c r="AA598" s="100"/>
      <c r="AB598" s="100"/>
      <c r="AC598" s="100"/>
      <c r="AD598" s="100"/>
      <c r="AE598" s="100"/>
      <c r="AF598" s="100"/>
      <c r="AG598" s="100"/>
      <c r="AH598" s="100"/>
      <c r="AI598" s="100"/>
      <c r="AJ598" s="100"/>
      <c r="AK598" s="100"/>
      <c r="AL598" s="100"/>
      <c r="AM598" s="97"/>
      <c r="AN598" s="97"/>
      <c r="AO598" s="97"/>
      <c r="AP598" s="97"/>
      <c r="AQ598" s="97"/>
      <c r="AR598" s="97"/>
      <c r="AS598" s="97"/>
      <c r="AT598" s="97"/>
      <c r="AU598" s="97"/>
      <c r="AV598" s="97"/>
      <c r="AW598" s="97"/>
      <c r="AX598" s="97"/>
      <c r="AY598" s="97"/>
      <c r="AZ598" s="97"/>
      <c r="BA598" s="97"/>
      <c r="BB598" s="97"/>
      <c r="BC598" s="97"/>
      <c r="BD598" s="97"/>
      <c r="BE598" s="97"/>
      <c r="BF598" s="97"/>
      <c r="BG598" s="97"/>
      <c r="BH598" s="97"/>
      <c r="BI598" s="97"/>
      <c r="BJ598" s="97"/>
      <c r="BK598" s="97"/>
      <c r="BL598" s="97"/>
      <c r="BM598" s="97"/>
      <c r="BN598" s="97"/>
      <c r="BO598" s="97"/>
      <c r="BP598" s="97"/>
      <c r="BQ598" s="97"/>
      <c r="BR598" s="97"/>
      <c r="BS598" s="97"/>
      <c r="BT598" s="97"/>
      <c r="BU598" s="97"/>
      <c r="BV598" s="97"/>
      <c r="BW598" s="97"/>
      <c r="BX598" s="97"/>
      <c r="BY598" s="97"/>
      <c r="BZ598" s="97"/>
      <c r="CA598" s="97"/>
      <c r="CB598" s="97"/>
      <c r="CC598" s="97"/>
      <c r="CD598" s="97"/>
      <c r="CE598" s="97"/>
      <c r="CF598" s="97"/>
      <c r="CG598" s="97"/>
      <c r="CH598" s="97"/>
    </row>
    <row r="599" spans="1:86">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Z599" s="100"/>
      <c r="AA599" s="100"/>
      <c r="AB599" s="100"/>
      <c r="AC599" s="100"/>
      <c r="AD599" s="100"/>
      <c r="AE599" s="100"/>
      <c r="AF599" s="100"/>
      <c r="AG599" s="100"/>
      <c r="AH599" s="100"/>
      <c r="AI599" s="100"/>
      <c r="AJ599" s="100"/>
      <c r="AK599" s="100"/>
      <c r="AL599" s="100"/>
      <c r="AM599" s="97"/>
      <c r="AN599" s="97"/>
      <c r="AO599" s="97"/>
      <c r="AP599" s="97"/>
      <c r="AQ599" s="97"/>
      <c r="AR599" s="97"/>
      <c r="AS599" s="97"/>
      <c r="AT599" s="97"/>
      <c r="AU599" s="97"/>
      <c r="AV599" s="97"/>
      <c r="AW599" s="97"/>
      <c r="AX599" s="97"/>
      <c r="AY599" s="97"/>
      <c r="AZ599" s="97"/>
      <c r="BA599" s="97"/>
      <c r="BB599" s="97"/>
      <c r="BC599" s="97"/>
      <c r="BD599" s="97"/>
      <c r="BE599" s="97"/>
      <c r="BF599" s="97"/>
      <c r="BG599" s="97"/>
      <c r="BH599" s="97"/>
      <c r="BI599" s="97"/>
      <c r="BJ599" s="97"/>
      <c r="BK599" s="97"/>
      <c r="BL599" s="97"/>
      <c r="BM599" s="97"/>
      <c r="BN599" s="97"/>
      <c r="BO599" s="97"/>
      <c r="BP599" s="97"/>
      <c r="BQ599" s="97"/>
      <c r="BR599" s="97"/>
      <c r="BS599" s="97"/>
      <c r="BT599" s="97"/>
      <c r="BU599" s="97"/>
      <c r="BV599" s="97"/>
      <c r="BW599" s="97"/>
      <c r="BX599" s="97"/>
      <c r="BY599" s="97"/>
      <c r="BZ599" s="97"/>
      <c r="CA599" s="97"/>
      <c r="CB599" s="97"/>
      <c r="CC599" s="97"/>
      <c r="CD599" s="97"/>
      <c r="CE599" s="97"/>
      <c r="CF599" s="97"/>
      <c r="CG599" s="97"/>
      <c r="CH599" s="97"/>
    </row>
    <row r="600" spans="1:86">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Z600" s="100"/>
      <c r="AA600" s="100"/>
      <c r="AB600" s="100"/>
      <c r="AC600" s="100"/>
      <c r="AD600" s="100"/>
      <c r="AE600" s="100"/>
      <c r="AF600" s="100"/>
      <c r="AG600" s="100"/>
      <c r="AH600" s="100"/>
      <c r="AI600" s="100"/>
      <c r="AJ600" s="100"/>
      <c r="AK600" s="100"/>
      <c r="AL600" s="100"/>
      <c r="AM600" s="97"/>
      <c r="AN600" s="97"/>
      <c r="AO600" s="97"/>
      <c r="AP600" s="97"/>
      <c r="AQ600" s="97"/>
      <c r="AR600" s="97"/>
      <c r="AS600" s="97"/>
      <c r="AT600" s="97"/>
      <c r="AU600" s="97"/>
      <c r="AV600" s="97"/>
      <c r="AW600" s="97"/>
      <c r="AX600" s="97"/>
      <c r="AY600" s="97"/>
      <c r="AZ600" s="97"/>
      <c r="BA600" s="97"/>
      <c r="BB600" s="97"/>
      <c r="BC600" s="97"/>
      <c r="BD600" s="97"/>
      <c r="BE600" s="97"/>
      <c r="BF600" s="97"/>
      <c r="BG600" s="97"/>
      <c r="BH600" s="97"/>
      <c r="BI600" s="97"/>
      <c r="BJ600" s="97"/>
      <c r="BK600" s="97"/>
      <c r="BL600" s="97"/>
      <c r="BM600" s="97"/>
      <c r="BN600" s="97"/>
      <c r="BO600" s="97"/>
      <c r="BP600" s="97"/>
      <c r="BQ600" s="97"/>
      <c r="BR600" s="97"/>
      <c r="BS600" s="97"/>
      <c r="BT600" s="97"/>
      <c r="BU600" s="97"/>
      <c r="BV600" s="97"/>
      <c r="BW600" s="97"/>
      <c r="BX600" s="97"/>
      <c r="BY600" s="97"/>
      <c r="BZ600" s="97"/>
      <c r="CA600" s="97"/>
      <c r="CB600" s="97"/>
      <c r="CC600" s="97"/>
      <c r="CD600" s="97"/>
      <c r="CE600" s="97"/>
      <c r="CF600" s="97"/>
      <c r="CG600" s="97"/>
      <c r="CH600" s="97"/>
    </row>
    <row r="601" spans="1:86">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Z601" s="100"/>
      <c r="AA601" s="100"/>
      <c r="AB601" s="100"/>
      <c r="AC601" s="100"/>
      <c r="AD601" s="100"/>
      <c r="AE601" s="100"/>
      <c r="AF601" s="100"/>
      <c r="AG601" s="100"/>
      <c r="AH601" s="100"/>
      <c r="AI601" s="100"/>
      <c r="AJ601" s="100"/>
      <c r="AK601" s="100"/>
      <c r="AL601" s="100"/>
      <c r="AM601" s="97"/>
      <c r="AN601" s="97"/>
      <c r="AO601" s="97"/>
      <c r="AP601" s="97"/>
      <c r="AQ601" s="97"/>
      <c r="AR601" s="97"/>
      <c r="AS601" s="97"/>
      <c r="AT601" s="97"/>
      <c r="AU601" s="97"/>
      <c r="AV601" s="97"/>
      <c r="AW601" s="97"/>
      <c r="AX601" s="97"/>
      <c r="AY601" s="97"/>
      <c r="AZ601" s="97"/>
      <c r="BA601" s="97"/>
      <c r="BB601" s="97"/>
      <c r="BC601" s="97"/>
      <c r="BD601" s="97"/>
      <c r="BE601" s="97"/>
      <c r="BF601" s="97"/>
      <c r="BG601" s="97"/>
      <c r="BH601" s="97"/>
      <c r="BI601" s="97"/>
      <c r="BJ601" s="97"/>
      <c r="BK601" s="97"/>
      <c r="BL601" s="97"/>
      <c r="BM601" s="97"/>
      <c r="BN601" s="97"/>
      <c r="BO601" s="97"/>
      <c r="BP601" s="97"/>
      <c r="BQ601" s="97"/>
      <c r="BR601" s="97"/>
      <c r="BS601" s="97"/>
      <c r="BT601" s="97"/>
      <c r="BU601" s="97"/>
      <c r="BV601" s="97"/>
      <c r="BW601" s="97"/>
      <c r="BX601" s="97"/>
      <c r="BY601" s="97"/>
      <c r="BZ601" s="97"/>
      <c r="CA601" s="97"/>
      <c r="CB601" s="97"/>
      <c r="CC601" s="97"/>
      <c r="CD601" s="97"/>
      <c r="CE601" s="97"/>
      <c r="CF601" s="97"/>
      <c r="CG601" s="97"/>
      <c r="CH601" s="97"/>
    </row>
    <row r="602" spans="1:86">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Z602" s="100"/>
      <c r="AA602" s="100"/>
      <c r="AB602" s="100"/>
      <c r="AC602" s="100"/>
      <c r="AD602" s="100"/>
      <c r="AE602" s="100"/>
      <c r="AF602" s="100"/>
      <c r="AG602" s="100"/>
      <c r="AH602" s="100"/>
      <c r="AI602" s="100"/>
      <c r="AJ602" s="100"/>
      <c r="AK602" s="100"/>
      <c r="AL602" s="100"/>
      <c r="AM602" s="97"/>
      <c r="AN602" s="97"/>
      <c r="AO602" s="97"/>
      <c r="AP602" s="97"/>
      <c r="AQ602" s="97"/>
      <c r="AR602" s="97"/>
      <c r="AS602" s="97"/>
      <c r="AT602" s="97"/>
      <c r="AU602" s="97"/>
      <c r="AV602" s="97"/>
      <c r="AW602" s="97"/>
      <c r="AX602" s="97"/>
      <c r="AY602" s="97"/>
      <c r="AZ602" s="97"/>
      <c r="BA602" s="97"/>
      <c r="BB602" s="97"/>
      <c r="BC602" s="97"/>
      <c r="BD602" s="97"/>
      <c r="BE602" s="97"/>
      <c r="BF602" s="97"/>
      <c r="BG602" s="97"/>
      <c r="BH602" s="97"/>
      <c r="BI602" s="97"/>
      <c r="BJ602" s="97"/>
      <c r="BK602" s="97"/>
      <c r="BL602" s="97"/>
      <c r="BM602" s="97"/>
      <c r="BN602" s="97"/>
      <c r="BO602" s="97"/>
      <c r="BP602" s="97"/>
      <c r="BQ602" s="97"/>
      <c r="BR602" s="97"/>
      <c r="BS602" s="97"/>
      <c r="BT602" s="97"/>
      <c r="BU602" s="97"/>
      <c r="BV602" s="97"/>
      <c r="BW602" s="97"/>
      <c r="BX602" s="97"/>
      <c r="BY602" s="97"/>
      <c r="BZ602" s="97"/>
      <c r="CA602" s="97"/>
      <c r="CB602" s="97"/>
      <c r="CC602" s="97"/>
      <c r="CD602" s="97"/>
      <c r="CE602" s="97"/>
      <c r="CF602" s="97"/>
      <c r="CG602" s="97"/>
      <c r="CH602" s="97"/>
    </row>
    <row r="603" spans="1:86">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Z603" s="100"/>
      <c r="AA603" s="100"/>
      <c r="AB603" s="100"/>
      <c r="AC603" s="100"/>
      <c r="AD603" s="100"/>
      <c r="AE603" s="100"/>
      <c r="AF603" s="100"/>
      <c r="AG603" s="100"/>
      <c r="AH603" s="100"/>
      <c r="AI603" s="100"/>
      <c r="AJ603" s="100"/>
      <c r="AK603" s="100"/>
      <c r="AL603" s="100"/>
      <c r="AM603" s="97"/>
      <c r="AN603" s="97"/>
      <c r="AO603" s="97"/>
      <c r="AP603" s="97"/>
      <c r="AQ603" s="97"/>
      <c r="AR603" s="97"/>
      <c r="AS603" s="97"/>
      <c r="AT603" s="97"/>
      <c r="AU603" s="97"/>
      <c r="AV603" s="97"/>
      <c r="AW603" s="97"/>
      <c r="AX603" s="97"/>
      <c r="AY603" s="97"/>
      <c r="AZ603" s="97"/>
      <c r="BA603" s="97"/>
      <c r="BB603" s="97"/>
      <c r="BC603" s="97"/>
      <c r="BD603" s="97"/>
      <c r="BE603" s="97"/>
      <c r="BF603" s="97"/>
      <c r="BG603" s="97"/>
      <c r="BH603" s="97"/>
      <c r="BI603" s="97"/>
      <c r="BJ603" s="97"/>
      <c r="BK603" s="97"/>
      <c r="BL603" s="97"/>
      <c r="BM603" s="97"/>
      <c r="BN603" s="97"/>
      <c r="BO603" s="97"/>
      <c r="BP603" s="97"/>
      <c r="BQ603" s="97"/>
      <c r="BR603" s="97"/>
      <c r="BS603" s="97"/>
      <c r="BT603" s="97"/>
      <c r="BU603" s="97"/>
      <c r="BV603" s="97"/>
      <c r="BW603" s="97"/>
      <c r="BX603" s="97"/>
      <c r="BY603" s="97"/>
      <c r="BZ603" s="97"/>
      <c r="CA603" s="97"/>
      <c r="CB603" s="97"/>
      <c r="CC603" s="97"/>
      <c r="CD603" s="97"/>
      <c r="CE603" s="97"/>
      <c r="CF603" s="97"/>
      <c r="CG603" s="97"/>
      <c r="CH603" s="97"/>
    </row>
    <row r="604" spans="1:86">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Z604" s="100"/>
      <c r="AA604" s="100"/>
      <c r="AB604" s="100"/>
      <c r="AC604" s="100"/>
      <c r="AD604" s="100"/>
      <c r="AE604" s="100"/>
      <c r="AF604" s="100"/>
      <c r="AG604" s="100"/>
      <c r="AH604" s="100"/>
      <c r="AI604" s="100"/>
      <c r="AJ604" s="100"/>
      <c r="AK604" s="100"/>
      <c r="AL604" s="100"/>
      <c r="AM604" s="97"/>
      <c r="AN604" s="97"/>
      <c r="AO604" s="97"/>
      <c r="AP604" s="97"/>
      <c r="AQ604" s="97"/>
      <c r="AR604" s="97"/>
      <c r="AS604" s="97"/>
      <c r="AT604" s="97"/>
      <c r="AU604" s="97"/>
      <c r="AV604" s="97"/>
      <c r="AW604" s="97"/>
      <c r="AX604" s="97"/>
      <c r="AY604" s="97"/>
      <c r="AZ604" s="97"/>
      <c r="BA604" s="97"/>
      <c r="BB604" s="97"/>
      <c r="BC604" s="97"/>
      <c r="BD604" s="97"/>
      <c r="BE604" s="97"/>
      <c r="BF604" s="97"/>
      <c r="BG604" s="97"/>
      <c r="BH604" s="97"/>
      <c r="BI604" s="97"/>
      <c r="BJ604" s="97"/>
      <c r="BK604" s="97"/>
      <c r="BL604" s="97"/>
      <c r="BM604" s="97"/>
      <c r="BN604" s="97"/>
      <c r="BO604" s="97"/>
      <c r="BP604" s="97"/>
      <c r="BQ604" s="97"/>
      <c r="BR604" s="97"/>
      <c r="BS604" s="97"/>
      <c r="BT604" s="97"/>
      <c r="BU604" s="97"/>
      <c r="BV604" s="97"/>
      <c r="BW604" s="97"/>
      <c r="BX604" s="97"/>
      <c r="BY604" s="97"/>
      <c r="BZ604" s="97"/>
      <c r="CA604" s="97"/>
      <c r="CB604" s="97"/>
      <c r="CC604" s="97"/>
      <c r="CD604" s="97"/>
      <c r="CE604" s="97"/>
      <c r="CF604" s="97"/>
      <c r="CG604" s="97"/>
      <c r="CH604" s="97"/>
    </row>
    <row r="605" spans="1:86">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Z605" s="100"/>
      <c r="AA605" s="100"/>
      <c r="AB605" s="100"/>
      <c r="AC605" s="100"/>
      <c r="AD605" s="100"/>
      <c r="AE605" s="100"/>
      <c r="AF605" s="100"/>
      <c r="AG605" s="100"/>
      <c r="AH605" s="100"/>
      <c r="AI605" s="100"/>
      <c r="AJ605" s="100"/>
      <c r="AK605" s="100"/>
      <c r="AL605" s="100"/>
      <c r="AM605" s="97"/>
      <c r="AN605" s="97"/>
      <c r="AO605" s="97"/>
      <c r="AP605" s="97"/>
      <c r="AQ605" s="97"/>
      <c r="AR605" s="97"/>
      <c r="AS605" s="97"/>
      <c r="AT605" s="97"/>
      <c r="AU605" s="97"/>
      <c r="AV605" s="97"/>
      <c r="AW605" s="97"/>
      <c r="AX605" s="97"/>
      <c r="AY605" s="97"/>
      <c r="AZ605" s="97"/>
      <c r="BA605" s="97"/>
      <c r="BB605" s="97"/>
      <c r="BC605" s="97"/>
      <c r="BD605" s="97"/>
      <c r="BE605" s="97"/>
      <c r="BF605" s="97"/>
      <c r="BG605" s="97"/>
      <c r="BH605" s="97"/>
      <c r="BI605" s="97"/>
      <c r="BJ605" s="97"/>
      <c r="BK605" s="97"/>
      <c r="BL605" s="97"/>
      <c r="BM605" s="97"/>
      <c r="BN605" s="97"/>
      <c r="BO605" s="97"/>
      <c r="BP605" s="97"/>
      <c r="BQ605" s="97"/>
      <c r="BR605" s="97"/>
      <c r="BS605" s="97"/>
      <c r="BT605" s="97"/>
      <c r="BU605" s="97"/>
      <c r="BV605" s="97"/>
      <c r="BW605" s="97"/>
      <c r="BX605" s="97"/>
      <c r="BY605" s="97"/>
      <c r="BZ605" s="97"/>
      <c r="CA605" s="97"/>
      <c r="CB605" s="97"/>
      <c r="CC605" s="97"/>
      <c r="CD605" s="97"/>
      <c r="CE605" s="97"/>
      <c r="CF605" s="97"/>
      <c r="CG605" s="97"/>
      <c r="CH605" s="97"/>
    </row>
    <row r="606" spans="1:8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Z606" s="100"/>
      <c r="AA606" s="100"/>
      <c r="AB606" s="100"/>
      <c r="AC606" s="100"/>
      <c r="AD606" s="100"/>
      <c r="AE606" s="100"/>
      <c r="AF606" s="100"/>
      <c r="AG606" s="100"/>
      <c r="AH606" s="100"/>
      <c r="AI606" s="100"/>
      <c r="AJ606" s="100"/>
      <c r="AK606" s="100"/>
      <c r="AL606" s="100"/>
      <c r="AM606" s="97"/>
      <c r="AN606" s="97"/>
      <c r="AO606" s="97"/>
      <c r="AP606" s="97"/>
      <c r="AQ606" s="97"/>
      <c r="AR606" s="97"/>
      <c r="AS606" s="97"/>
      <c r="AT606" s="97"/>
      <c r="AU606" s="97"/>
      <c r="AV606" s="97"/>
      <c r="AW606" s="97"/>
      <c r="AX606" s="97"/>
      <c r="AY606" s="97"/>
      <c r="AZ606" s="97"/>
      <c r="BA606" s="97"/>
      <c r="BB606" s="97"/>
      <c r="BC606" s="97"/>
      <c r="BD606" s="97"/>
      <c r="BE606" s="97"/>
      <c r="BF606" s="97"/>
      <c r="BG606" s="97"/>
      <c r="BH606" s="97"/>
      <c r="BI606" s="97"/>
      <c r="BJ606" s="97"/>
      <c r="BK606" s="97"/>
      <c r="BL606" s="97"/>
      <c r="BM606" s="97"/>
      <c r="BN606" s="97"/>
      <c r="BO606" s="97"/>
      <c r="BP606" s="97"/>
      <c r="BQ606" s="97"/>
      <c r="BR606" s="97"/>
      <c r="BS606" s="97"/>
      <c r="BT606" s="97"/>
      <c r="BU606" s="97"/>
      <c r="BV606" s="97"/>
      <c r="BW606" s="97"/>
      <c r="BX606" s="97"/>
      <c r="BY606" s="97"/>
      <c r="BZ606" s="97"/>
      <c r="CA606" s="97"/>
      <c r="CB606" s="97"/>
      <c r="CC606" s="97"/>
      <c r="CD606" s="97"/>
      <c r="CE606" s="97"/>
      <c r="CF606" s="97"/>
      <c r="CG606" s="97"/>
      <c r="CH606" s="97"/>
    </row>
    <row r="607" spans="1:86">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Z607" s="100"/>
      <c r="AA607" s="100"/>
      <c r="AB607" s="100"/>
      <c r="AC607" s="100"/>
      <c r="AD607" s="100"/>
      <c r="AE607" s="100"/>
      <c r="AF607" s="100"/>
      <c r="AG607" s="100"/>
      <c r="AH607" s="100"/>
      <c r="AI607" s="100"/>
      <c r="AJ607" s="100"/>
      <c r="AK607" s="100"/>
      <c r="AL607" s="100"/>
      <c r="AM607" s="97"/>
      <c r="AN607" s="97"/>
      <c r="AO607" s="97"/>
      <c r="AP607" s="97"/>
      <c r="AQ607" s="97"/>
      <c r="AR607" s="97"/>
      <c r="AS607" s="97"/>
      <c r="AT607" s="97"/>
      <c r="AU607" s="97"/>
      <c r="AV607" s="97"/>
      <c r="AW607" s="97"/>
      <c r="AX607" s="97"/>
      <c r="AY607" s="97"/>
      <c r="AZ607" s="97"/>
      <c r="BA607" s="97"/>
      <c r="BB607" s="97"/>
      <c r="BC607" s="97"/>
      <c r="BD607" s="97"/>
      <c r="BE607" s="97"/>
      <c r="BF607" s="97"/>
      <c r="BG607" s="97"/>
      <c r="BH607" s="97"/>
      <c r="BI607" s="97"/>
      <c r="BJ607" s="97"/>
      <c r="BK607" s="97"/>
      <c r="BL607" s="97"/>
      <c r="BM607" s="97"/>
      <c r="BN607" s="97"/>
      <c r="BO607" s="97"/>
      <c r="BP607" s="97"/>
      <c r="BQ607" s="97"/>
      <c r="BR607" s="97"/>
      <c r="BS607" s="97"/>
      <c r="BT607" s="97"/>
      <c r="BU607" s="97"/>
      <c r="BV607" s="97"/>
      <c r="BW607" s="97"/>
      <c r="BX607" s="97"/>
      <c r="BY607" s="97"/>
      <c r="BZ607" s="97"/>
      <c r="CA607" s="97"/>
      <c r="CB607" s="97"/>
      <c r="CC607" s="97"/>
      <c r="CD607" s="97"/>
      <c r="CE607" s="97"/>
      <c r="CF607" s="97"/>
      <c r="CG607" s="97"/>
      <c r="CH607" s="97"/>
    </row>
    <row r="608" spans="1:86">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Z608" s="100"/>
      <c r="AA608" s="100"/>
      <c r="AB608" s="100"/>
      <c r="AC608" s="100"/>
      <c r="AD608" s="100"/>
      <c r="AE608" s="100"/>
      <c r="AF608" s="100"/>
      <c r="AG608" s="100"/>
      <c r="AH608" s="100"/>
      <c r="AI608" s="100"/>
      <c r="AJ608" s="100"/>
      <c r="AK608" s="100"/>
      <c r="AL608" s="100"/>
      <c r="AM608" s="97"/>
      <c r="AN608" s="97"/>
      <c r="AO608" s="97"/>
      <c r="AP608" s="97"/>
      <c r="AQ608" s="97"/>
      <c r="AR608" s="97"/>
      <c r="AS608" s="97"/>
      <c r="AT608" s="97"/>
      <c r="AU608" s="97"/>
      <c r="AV608" s="97"/>
      <c r="AW608" s="97"/>
      <c r="AX608" s="97"/>
      <c r="AY608" s="97"/>
      <c r="AZ608" s="97"/>
      <c r="BA608" s="97"/>
      <c r="BB608" s="97"/>
      <c r="BC608" s="97"/>
      <c r="BD608" s="97"/>
      <c r="BE608" s="97"/>
      <c r="BF608" s="97"/>
      <c r="BG608" s="97"/>
      <c r="BH608" s="97"/>
      <c r="BI608" s="97"/>
      <c r="BJ608" s="97"/>
      <c r="BK608" s="97"/>
      <c r="BL608" s="97"/>
      <c r="BM608" s="97"/>
      <c r="BN608" s="97"/>
      <c r="BO608" s="97"/>
      <c r="BP608" s="97"/>
      <c r="BQ608" s="97"/>
      <c r="BR608" s="97"/>
      <c r="BS608" s="97"/>
      <c r="BT608" s="97"/>
      <c r="BU608" s="97"/>
      <c r="BV608" s="97"/>
      <c r="BW608" s="97"/>
      <c r="BX608" s="97"/>
      <c r="BY608" s="97"/>
      <c r="BZ608" s="97"/>
      <c r="CA608" s="97"/>
      <c r="CB608" s="97"/>
      <c r="CC608" s="97"/>
      <c r="CD608" s="97"/>
      <c r="CE608" s="97"/>
      <c r="CF608" s="97"/>
      <c r="CG608" s="97"/>
      <c r="CH608" s="97"/>
    </row>
    <row r="609" spans="1:86">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Z609" s="100"/>
      <c r="AA609" s="100"/>
      <c r="AB609" s="100"/>
      <c r="AC609" s="100"/>
      <c r="AD609" s="100"/>
      <c r="AE609" s="100"/>
      <c r="AF609" s="100"/>
      <c r="AG609" s="100"/>
      <c r="AH609" s="100"/>
      <c r="AI609" s="100"/>
      <c r="AJ609" s="100"/>
      <c r="AK609" s="100"/>
      <c r="AL609" s="100"/>
      <c r="AM609" s="97"/>
      <c r="AN609" s="97"/>
      <c r="AO609" s="97"/>
      <c r="AP609" s="97"/>
      <c r="AQ609" s="97"/>
      <c r="AR609" s="97"/>
      <c r="AS609" s="97"/>
      <c r="AT609" s="97"/>
      <c r="AU609" s="97"/>
      <c r="AV609" s="97"/>
      <c r="AW609" s="97"/>
      <c r="AX609" s="97"/>
      <c r="AY609" s="97"/>
      <c r="AZ609" s="97"/>
      <c r="BA609" s="97"/>
      <c r="BB609" s="97"/>
      <c r="BC609" s="97"/>
      <c r="BD609" s="97"/>
      <c r="BE609" s="97"/>
      <c r="BF609" s="97"/>
      <c r="BG609" s="97"/>
      <c r="BH609" s="97"/>
      <c r="BI609" s="97"/>
      <c r="BJ609" s="97"/>
      <c r="BK609" s="97"/>
      <c r="BL609" s="97"/>
      <c r="BM609" s="97"/>
      <c r="BN609" s="97"/>
      <c r="BO609" s="97"/>
      <c r="BP609" s="97"/>
      <c r="BQ609" s="97"/>
      <c r="BR609" s="97"/>
      <c r="BS609" s="97"/>
      <c r="BT609" s="97"/>
      <c r="BU609" s="97"/>
      <c r="BV609" s="97"/>
      <c r="BW609" s="97"/>
      <c r="BX609" s="97"/>
      <c r="BY609" s="97"/>
      <c r="BZ609" s="97"/>
      <c r="CA609" s="97"/>
      <c r="CB609" s="97"/>
      <c r="CC609" s="97"/>
      <c r="CD609" s="97"/>
      <c r="CE609" s="97"/>
      <c r="CF609" s="97"/>
      <c r="CG609" s="97"/>
      <c r="CH609" s="97"/>
    </row>
    <row r="610" spans="1:86">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Z610" s="100"/>
      <c r="AA610" s="100"/>
      <c r="AB610" s="100"/>
      <c r="AC610" s="100"/>
      <c r="AD610" s="100"/>
      <c r="AE610" s="100"/>
      <c r="AF610" s="100"/>
      <c r="AG610" s="100"/>
      <c r="AH610" s="100"/>
      <c r="AI610" s="100"/>
      <c r="AJ610" s="100"/>
      <c r="AK610" s="100"/>
      <c r="AL610" s="100"/>
      <c r="AM610" s="97"/>
      <c r="AN610" s="97"/>
      <c r="AO610" s="97"/>
      <c r="AP610" s="97"/>
      <c r="AQ610" s="97"/>
      <c r="AR610" s="97"/>
      <c r="AS610" s="97"/>
      <c r="AT610" s="97"/>
      <c r="AU610" s="97"/>
      <c r="AV610" s="97"/>
      <c r="AW610" s="97"/>
      <c r="AX610" s="97"/>
      <c r="AY610" s="97"/>
      <c r="AZ610" s="97"/>
      <c r="BA610" s="97"/>
      <c r="BB610" s="97"/>
      <c r="BC610" s="97"/>
      <c r="BD610" s="97"/>
      <c r="BE610" s="97"/>
      <c r="BF610" s="97"/>
      <c r="BG610" s="97"/>
      <c r="BH610" s="97"/>
      <c r="BI610" s="97"/>
      <c r="BJ610" s="97"/>
      <c r="BK610" s="97"/>
      <c r="BL610" s="97"/>
      <c r="BM610" s="97"/>
      <c r="BN610" s="97"/>
      <c r="BO610" s="97"/>
      <c r="BP610" s="97"/>
      <c r="BQ610" s="97"/>
      <c r="BR610" s="97"/>
      <c r="BS610" s="97"/>
      <c r="BT610" s="97"/>
      <c r="BU610" s="97"/>
      <c r="BV610" s="97"/>
      <c r="BW610" s="97"/>
      <c r="BX610" s="97"/>
      <c r="BY610" s="97"/>
      <c r="BZ610" s="97"/>
      <c r="CA610" s="97"/>
      <c r="CB610" s="97"/>
      <c r="CC610" s="97"/>
      <c r="CD610" s="97"/>
      <c r="CE610" s="97"/>
      <c r="CF610" s="97"/>
      <c r="CG610" s="97"/>
      <c r="CH610" s="97"/>
    </row>
    <row r="611" spans="1:86">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Z611" s="100"/>
      <c r="AA611" s="100"/>
      <c r="AB611" s="100"/>
      <c r="AC611" s="100"/>
      <c r="AD611" s="100"/>
      <c r="AE611" s="100"/>
      <c r="AF611" s="100"/>
      <c r="AG611" s="100"/>
      <c r="AH611" s="100"/>
      <c r="AI611" s="100"/>
      <c r="AJ611" s="100"/>
      <c r="AK611" s="100"/>
      <c r="AL611" s="100"/>
      <c r="AM611" s="97"/>
      <c r="AN611" s="97"/>
      <c r="AO611" s="97"/>
      <c r="AP611" s="97"/>
      <c r="AQ611" s="97"/>
      <c r="AR611" s="97"/>
      <c r="AS611" s="97"/>
      <c r="AT611" s="97"/>
      <c r="AU611" s="97"/>
      <c r="AV611" s="97"/>
      <c r="AW611" s="97"/>
      <c r="AX611" s="97"/>
      <c r="AY611" s="97"/>
      <c r="AZ611" s="97"/>
      <c r="BA611" s="97"/>
      <c r="BB611" s="97"/>
      <c r="BC611" s="97"/>
      <c r="BD611" s="97"/>
      <c r="BE611" s="97"/>
      <c r="BF611" s="97"/>
      <c r="BG611" s="97"/>
      <c r="BH611" s="97"/>
      <c r="BI611" s="97"/>
      <c r="BJ611" s="97"/>
      <c r="BK611" s="97"/>
      <c r="BL611" s="97"/>
      <c r="BM611" s="97"/>
      <c r="BN611" s="97"/>
      <c r="BO611" s="97"/>
      <c r="BP611" s="97"/>
      <c r="BQ611" s="97"/>
      <c r="BR611" s="97"/>
      <c r="BS611" s="97"/>
      <c r="BT611" s="97"/>
      <c r="BU611" s="97"/>
      <c r="BV611" s="97"/>
      <c r="BW611" s="97"/>
      <c r="BX611" s="97"/>
      <c r="BY611" s="97"/>
      <c r="BZ611" s="97"/>
      <c r="CA611" s="97"/>
      <c r="CB611" s="97"/>
      <c r="CC611" s="97"/>
      <c r="CD611" s="97"/>
      <c r="CE611" s="97"/>
      <c r="CF611" s="97"/>
      <c r="CG611" s="97"/>
      <c r="CH611" s="97"/>
    </row>
    <row r="612" spans="1:86">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Z612" s="100"/>
      <c r="AA612" s="100"/>
      <c r="AB612" s="100"/>
      <c r="AC612" s="100"/>
      <c r="AD612" s="100"/>
      <c r="AE612" s="100"/>
      <c r="AF612" s="100"/>
      <c r="AG612" s="100"/>
      <c r="AH612" s="100"/>
      <c r="AI612" s="100"/>
      <c r="AJ612" s="100"/>
      <c r="AK612" s="100"/>
      <c r="AL612" s="100"/>
      <c r="AM612" s="97"/>
      <c r="AN612" s="97"/>
      <c r="AO612" s="97"/>
      <c r="AP612" s="97"/>
      <c r="AQ612" s="97"/>
      <c r="AR612" s="97"/>
      <c r="AS612" s="97"/>
      <c r="AT612" s="97"/>
      <c r="AU612" s="97"/>
      <c r="AV612" s="97"/>
      <c r="AW612" s="97"/>
      <c r="AX612" s="97"/>
      <c r="AY612" s="97"/>
      <c r="AZ612" s="97"/>
      <c r="BA612" s="97"/>
      <c r="BB612" s="97"/>
      <c r="BC612" s="97"/>
      <c r="BD612" s="97"/>
      <c r="BE612" s="97"/>
      <c r="BF612" s="97"/>
      <c r="BG612" s="97"/>
      <c r="BH612" s="97"/>
      <c r="BI612" s="97"/>
      <c r="BJ612" s="97"/>
      <c r="BK612" s="97"/>
      <c r="BL612" s="97"/>
      <c r="BM612" s="97"/>
      <c r="BN612" s="97"/>
      <c r="BO612" s="97"/>
      <c r="BP612" s="97"/>
      <c r="BQ612" s="97"/>
      <c r="BR612" s="97"/>
      <c r="BS612" s="97"/>
      <c r="BT612" s="97"/>
      <c r="BU612" s="97"/>
      <c r="BV612" s="97"/>
      <c r="BW612" s="97"/>
      <c r="BX612" s="97"/>
      <c r="BY612" s="97"/>
      <c r="BZ612" s="97"/>
      <c r="CA612" s="97"/>
      <c r="CB612" s="97"/>
      <c r="CC612" s="97"/>
      <c r="CD612" s="97"/>
      <c r="CE612" s="97"/>
      <c r="CF612" s="97"/>
      <c r="CG612" s="97"/>
      <c r="CH612" s="97"/>
    </row>
    <row r="613" spans="1:86">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Z613" s="100"/>
      <c r="AA613" s="100"/>
      <c r="AB613" s="100"/>
      <c r="AC613" s="100"/>
      <c r="AD613" s="100"/>
      <c r="AE613" s="100"/>
      <c r="AF613" s="100"/>
      <c r="AG613" s="100"/>
      <c r="AH613" s="100"/>
      <c r="AI613" s="100"/>
      <c r="AJ613" s="100"/>
      <c r="AK613" s="100"/>
      <c r="AL613" s="100"/>
      <c r="AM613" s="97"/>
      <c r="AN613" s="97"/>
      <c r="AO613" s="97"/>
      <c r="AP613" s="97"/>
      <c r="AQ613" s="97"/>
      <c r="AR613" s="97"/>
      <c r="AS613" s="97"/>
      <c r="AT613" s="97"/>
      <c r="AU613" s="97"/>
      <c r="AV613" s="97"/>
      <c r="AW613" s="97"/>
      <c r="AX613" s="97"/>
      <c r="AY613" s="97"/>
      <c r="AZ613" s="97"/>
      <c r="BA613" s="97"/>
      <c r="BB613" s="97"/>
      <c r="BC613" s="97"/>
      <c r="BD613" s="97"/>
      <c r="BE613" s="97"/>
      <c r="BF613" s="97"/>
      <c r="BG613" s="97"/>
      <c r="BH613" s="97"/>
      <c r="BI613" s="97"/>
      <c r="BJ613" s="97"/>
      <c r="BK613" s="97"/>
      <c r="BL613" s="97"/>
      <c r="BM613" s="97"/>
      <c r="BN613" s="97"/>
      <c r="BO613" s="97"/>
      <c r="BP613" s="97"/>
      <c r="BQ613" s="97"/>
      <c r="BR613" s="97"/>
      <c r="BS613" s="97"/>
      <c r="BT613" s="97"/>
      <c r="BU613" s="97"/>
      <c r="BV613" s="97"/>
      <c r="BW613" s="97"/>
      <c r="BX613" s="97"/>
      <c r="BY613" s="97"/>
      <c r="BZ613" s="97"/>
      <c r="CA613" s="97"/>
      <c r="CB613" s="97"/>
      <c r="CC613" s="97"/>
      <c r="CD613" s="97"/>
      <c r="CE613" s="97"/>
      <c r="CF613" s="97"/>
      <c r="CG613" s="97"/>
      <c r="CH613" s="97"/>
    </row>
    <row r="614" spans="1:86">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Z614" s="100"/>
      <c r="AA614" s="100"/>
      <c r="AB614" s="100"/>
      <c r="AC614" s="100"/>
      <c r="AD614" s="100"/>
      <c r="AE614" s="100"/>
      <c r="AF614" s="100"/>
      <c r="AG614" s="100"/>
      <c r="AH614" s="100"/>
      <c r="AI614" s="100"/>
      <c r="AJ614" s="100"/>
      <c r="AK614" s="100"/>
      <c r="AL614" s="100"/>
      <c r="AM614" s="97"/>
      <c r="AN614" s="97"/>
      <c r="AO614" s="97"/>
      <c r="AP614" s="97"/>
      <c r="AQ614" s="97"/>
      <c r="AR614" s="97"/>
      <c r="AS614" s="97"/>
      <c r="AT614" s="97"/>
      <c r="AU614" s="97"/>
      <c r="AV614" s="97"/>
      <c r="AW614" s="97"/>
      <c r="AX614" s="97"/>
      <c r="AY614" s="97"/>
      <c r="AZ614" s="97"/>
      <c r="BA614" s="97"/>
      <c r="BB614" s="97"/>
      <c r="BC614" s="97"/>
      <c r="BD614" s="97"/>
      <c r="BE614" s="97"/>
      <c r="BF614" s="97"/>
      <c r="BG614" s="97"/>
      <c r="BH614" s="97"/>
      <c r="BI614" s="97"/>
      <c r="BJ614" s="97"/>
      <c r="BK614" s="97"/>
      <c r="BL614" s="97"/>
      <c r="BM614" s="97"/>
      <c r="BN614" s="97"/>
      <c r="BO614" s="97"/>
      <c r="BP614" s="97"/>
      <c r="BQ614" s="97"/>
      <c r="BR614" s="97"/>
      <c r="BS614" s="97"/>
      <c r="BT614" s="97"/>
      <c r="BU614" s="97"/>
      <c r="BV614" s="97"/>
      <c r="BW614" s="97"/>
      <c r="BX614" s="97"/>
      <c r="BY614" s="97"/>
      <c r="BZ614" s="97"/>
      <c r="CA614" s="97"/>
      <c r="CB614" s="97"/>
      <c r="CC614" s="97"/>
      <c r="CD614" s="97"/>
      <c r="CE614" s="97"/>
      <c r="CF614" s="97"/>
      <c r="CG614" s="97"/>
      <c r="CH614" s="97"/>
    </row>
    <row r="615" spans="1:86">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Z615" s="100"/>
      <c r="AA615" s="100"/>
      <c r="AB615" s="100"/>
      <c r="AC615" s="100"/>
      <c r="AD615" s="100"/>
      <c r="AE615" s="100"/>
      <c r="AF615" s="100"/>
      <c r="AG615" s="100"/>
      <c r="AH615" s="100"/>
      <c r="AI615" s="100"/>
      <c r="AJ615" s="100"/>
      <c r="AK615" s="100"/>
      <c r="AL615" s="100"/>
      <c r="AM615" s="97"/>
      <c r="AN615" s="97"/>
      <c r="AO615" s="97"/>
      <c r="AP615" s="97"/>
      <c r="AQ615" s="97"/>
      <c r="AR615" s="97"/>
      <c r="AS615" s="97"/>
      <c r="AT615" s="97"/>
      <c r="AU615" s="97"/>
      <c r="AV615" s="97"/>
      <c r="AW615" s="97"/>
      <c r="AX615" s="97"/>
      <c r="AY615" s="97"/>
      <c r="AZ615" s="97"/>
      <c r="BA615" s="97"/>
      <c r="BB615" s="97"/>
      <c r="BC615" s="97"/>
      <c r="BD615" s="97"/>
      <c r="BE615" s="97"/>
      <c r="BF615" s="97"/>
      <c r="BG615" s="97"/>
      <c r="BH615" s="97"/>
      <c r="BI615" s="97"/>
      <c r="BJ615" s="97"/>
      <c r="BK615" s="97"/>
      <c r="BL615" s="97"/>
      <c r="BM615" s="97"/>
      <c r="BN615" s="97"/>
      <c r="BO615" s="97"/>
      <c r="BP615" s="97"/>
      <c r="BQ615" s="97"/>
      <c r="BR615" s="97"/>
      <c r="BS615" s="97"/>
      <c r="BT615" s="97"/>
      <c r="BU615" s="97"/>
      <c r="BV615" s="97"/>
      <c r="BW615" s="97"/>
      <c r="BX615" s="97"/>
      <c r="BY615" s="97"/>
      <c r="BZ615" s="97"/>
      <c r="CA615" s="97"/>
      <c r="CB615" s="97"/>
      <c r="CC615" s="97"/>
      <c r="CD615" s="97"/>
      <c r="CE615" s="97"/>
      <c r="CF615" s="97"/>
      <c r="CG615" s="97"/>
      <c r="CH615" s="97"/>
    </row>
    <row r="616" spans="1:8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Z616" s="100"/>
      <c r="AA616" s="100"/>
      <c r="AB616" s="100"/>
      <c r="AC616" s="100"/>
      <c r="AD616" s="100"/>
      <c r="AE616" s="100"/>
      <c r="AF616" s="100"/>
      <c r="AG616" s="100"/>
      <c r="AH616" s="100"/>
      <c r="AI616" s="100"/>
      <c r="AJ616" s="100"/>
      <c r="AK616" s="100"/>
      <c r="AL616" s="100"/>
      <c r="AM616" s="97"/>
      <c r="AN616" s="97"/>
      <c r="AO616" s="97"/>
      <c r="AP616" s="97"/>
      <c r="AQ616" s="97"/>
      <c r="AR616" s="97"/>
      <c r="AS616" s="97"/>
      <c r="AT616" s="97"/>
      <c r="AU616" s="97"/>
      <c r="AV616" s="97"/>
      <c r="AW616" s="97"/>
      <c r="AX616" s="97"/>
      <c r="AY616" s="97"/>
      <c r="AZ616" s="97"/>
      <c r="BA616" s="97"/>
      <c r="BB616" s="97"/>
      <c r="BC616" s="97"/>
      <c r="BD616" s="97"/>
      <c r="BE616" s="97"/>
      <c r="BF616" s="97"/>
      <c r="BG616" s="97"/>
      <c r="BH616" s="97"/>
      <c r="BI616" s="97"/>
      <c r="BJ616" s="97"/>
      <c r="BK616" s="97"/>
      <c r="BL616" s="97"/>
      <c r="BM616" s="97"/>
      <c r="BN616" s="97"/>
      <c r="BO616" s="97"/>
      <c r="BP616" s="97"/>
      <c r="BQ616" s="97"/>
      <c r="BR616" s="97"/>
      <c r="BS616" s="97"/>
      <c r="BT616" s="97"/>
      <c r="BU616" s="97"/>
      <c r="BV616" s="97"/>
      <c r="BW616" s="97"/>
      <c r="BX616" s="97"/>
      <c r="BY616" s="97"/>
      <c r="BZ616" s="97"/>
      <c r="CA616" s="97"/>
      <c r="CB616" s="97"/>
      <c r="CC616" s="97"/>
      <c r="CD616" s="97"/>
      <c r="CE616" s="97"/>
      <c r="CF616" s="97"/>
      <c r="CG616" s="97"/>
      <c r="CH616" s="97"/>
    </row>
    <row r="617" spans="1:86">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Z617" s="100"/>
      <c r="AA617" s="100"/>
      <c r="AB617" s="100"/>
      <c r="AC617" s="100"/>
      <c r="AD617" s="100"/>
      <c r="AE617" s="100"/>
      <c r="AF617" s="100"/>
      <c r="AG617" s="100"/>
      <c r="AH617" s="100"/>
      <c r="AI617" s="100"/>
      <c r="AJ617" s="100"/>
      <c r="AK617" s="100"/>
      <c r="AL617" s="100"/>
      <c r="AM617" s="97"/>
      <c r="AN617" s="97"/>
      <c r="AO617" s="97"/>
      <c r="AP617" s="97"/>
      <c r="AQ617" s="97"/>
      <c r="AR617" s="97"/>
      <c r="AS617" s="97"/>
      <c r="AT617" s="97"/>
      <c r="AU617" s="97"/>
      <c r="AV617" s="97"/>
      <c r="AW617" s="97"/>
      <c r="AX617" s="97"/>
      <c r="AY617" s="97"/>
      <c r="AZ617" s="97"/>
      <c r="BA617" s="97"/>
      <c r="BB617" s="97"/>
      <c r="BC617" s="97"/>
      <c r="BD617" s="97"/>
      <c r="BE617" s="97"/>
      <c r="BF617" s="97"/>
      <c r="BG617" s="97"/>
      <c r="BH617" s="97"/>
      <c r="BI617" s="97"/>
      <c r="BJ617" s="97"/>
      <c r="BK617" s="97"/>
      <c r="BL617" s="97"/>
      <c r="BM617" s="97"/>
      <c r="BN617" s="97"/>
      <c r="BO617" s="97"/>
      <c r="BP617" s="97"/>
      <c r="BQ617" s="97"/>
      <c r="BR617" s="97"/>
      <c r="BS617" s="97"/>
      <c r="BT617" s="97"/>
      <c r="BU617" s="97"/>
      <c r="BV617" s="97"/>
      <c r="BW617" s="97"/>
      <c r="BX617" s="97"/>
      <c r="BY617" s="97"/>
      <c r="BZ617" s="97"/>
      <c r="CA617" s="97"/>
      <c r="CB617" s="97"/>
      <c r="CC617" s="97"/>
      <c r="CD617" s="97"/>
      <c r="CE617" s="97"/>
      <c r="CF617" s="97"/>
      <c r="CG617" s="97"/>
      <c r="CH617" s="97"/>
    </row>
    <row r="618" spans="1:86">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Z618" s="100"/>
      <c r="AA618" s="100"/>
      <c r="AB618" s="100"/>
      <c r="AC618" s="100"/>
      <c r="AD618" s="100"/>
      <c r="AE618" s="100"/>
      <c r="AF618" s="100"/>
      <c r="AG618" s="100"/>
      <c r="AH618" s="100"/>
      <c r="AI618" s="100"/>
      <c r="AJ618" s="100"/>
      <c r="AK618" s="100"/>
      <c r="AL618" s="100"/>
      <c r="AM618" s="97"/>
      <c r="AN618" s="97"/>
      <c r="AO618" s="97"/>
      <c r="AP618" s="97"/>
      <c r="AQ618" s="97"/>
      <c r="AR618" s="97"/>
      <c r="AS618" s="97"/>
      <c r="AT618" s="97"/>
      <c r="AU618" s="97"/>
      <c r="AV618" s="97"/>
      <c r="AW618" s="97"/>
      <c r="AX618" s="97"/>
      <c r="AY618" s="97"/>
      <c r="AZ618" s="97"/>
      <c r="BA618" s="97"/>
      <c r="BB618" s="97"/>
      <c r="BC618" s="97"/>
      <c r="BD618" s="97"/>
      <c r="BE618" s="97"/>
      <c r="BF618" s="97"/>
      <c r="BG618" s="97"/>
      <c r="BH618" s="97"/>
      <c r="BI618" s="97"/>
      <c r="BJ618" s="97"/>
      <c r="BK618" s="97"/>
      <c r="BL618" s="97"/>
      <c r="BM618" s="97"/>
      <c r="BN618" s="97"/>
      <c r="BO618" s="97"/>
      <c r="BP618" s="97"/>
      <c r="BQ618" s="97"/>
      <c r="BR618" s="97"/>
      <c r="BS618" s="97"/>
      <c r="BT618" s="97"/>
      <c r="BU618" s="97"/>
      <c r="BV618" s="97"/>
      <c r="BW618" s="97"/>
      <c r="BX618" s="97"/>
      <c r="BY618" s="97"/>
      <c r="BZ618" s="97"/>
      <c r="CA618" s="97"/>
      <c r="CB618" s="97"/>
      <c r="CC618" s="97"/>
      <c r="CD618" s="97"/>
      <c r="CE618" s="97"/>
      <c r="CF618" s="97"/>
      <c r="CG618" s="97"/>
      <c r="CH618" s="97"/>
    </row>
    <row r="619" spans="1:86">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Z619" s="100"/>
      <c r="AA619" s="100"/>
      <c r="AB619" s="100"/>
      <c r="AC619" s="100"/>
      <c r="AD619" s="100"/>
      <c r="AE619" s="100"/>
      <c r="AF619" s="100"/>
      <c r="AG619" s="100"/>
      <c r="AH619" s="100"/>
      <c r="AI619" s="100"/>
      <c r="AJ619" s="100"/>
      <c r="AK619" s="100"/>
      <c r="AL619" s="100"/>
      <c r="AM619" s="97"/>
      <c r="AN619" s="97"/>
      <c r="AO619" s="97"/>
      <c r="AP619" s="97"/>
      <c r="AQ619" s="97"/>
      <c r="AR619" s="97"/>
      <c r="AS619" s="97"/>
      <c r="AT619" s="97"/>
      <c r="AU619" s="97"/>
      <c r="AV619" s="97"/>
      <c r="AW619" s="97"/>
      <c r="AX619" s="97"/>
      <c r="AY619" s="97"/>
      <c r="AZ619" s="97"/>
      <c r="BA619" s="97"/>
      <c r="BB619" s="97"/>
      <c r="BC619" s="97"/>
      <c r="BD619" s="97"/>
      <c r="BE619" s="97"/>
      <c r="BF619" s="97"/>
      <c r="BG619" s="97"/>
      <c r="BH619" s="97"/>
      <c r="BI619" s="97"/>
      <c r="BJ619" s="97"/>
      <c r="BK619" s="97"/>
      <c r="BL619" s="97"/>
      <c r="BM619" s="97"/>
      <c r="BN619" s="97"/>
      <c r="BO619" s="97"/>
      <c r="BP619" s="97"/>
      <c r="BQ619" s="97"/>
      <c r="BR619" s="97"/>
      <c r="BS619" s="97"/>
      <c r="BT619" s="97"/>
      <c r="BU619" s="97"/>
      <c r="BV619" s="97"/>
      <c r="BW619" s="97"/>
      <c r="BX619" s="97"/>
      <c r="BY619" s="97"/>
      <c r="BZ619" s="97"/>
      <c r="CA619" s="97"/>
      <c r="CB619" s="97"/>
      <c r="CC619" s="97"/>
      <c r="CD619" s="97"/>
      <c r="CE619" s="97"/>
      <c r="CF619" s="97"/>
      <c r="CG619" s="97"/>
      <c r="CH619" s="97"/>
    </row>
    <row r="620" spans="1:86">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Z620" s="100"/>
      <c r="AA620" s="100"/>
      <c r="AB620" s="100"/>
      <c r="AC620" s="100"/>
      <c r="AD620" s="100"/>
      <c r="AE620" s="100"/>
      <c r="AF620" s="100"/>
      <c r="AG620" s="100"/>
      <c r="AH620" s="100"/>
      <c r="AI620" s="100"/>
      <c r="AJ620" s="100"/>
      <c r="AK620" s="100"/>
      <c r="AL620" s="100"/>
      <c r="AM620" s="97"/>
      <c r="AN620" s="97"/>
      <c r="AO620" s="97"/>
      <c r="AP620" s="97"/>
      <c r="AQ620" s="97"/>
      <c r="AR620" s="97"/>
      <c r="AS620" s="97"/>
      <c r="AT620" s="97"/>
      <c r="AU620" s="97"/>
      <c r="AV620" s="97"/>
      <c r="AW620" s="97"/>
      <c r="AX620" s="97"/>
      <c r="AY620" s="97"/>
      <c r="AZ620" s="97"/>
      <c r="BA620" s="97"/>
      <c r="BB620" s="97"/>
      <c r="BC620" s="97"/>
      <c r="BD620" s="97"/>
      <c r="BE620" s="97"/>
      <c r="BF620" s="97"/>
      <c r="BG620" s="97"/>
      <c r="BH620" s="97"/>
      <c r="BI620" s="97"/>
      <c r="BJ620" s="97"/>
      <c r="BK620" s="97"/>
      <c r="BL620" s="97"/>
      <c r="BM620" s="97"/>
      <c r="BN620" s="97"/>
      <c r="BO620" s="97"/>
      <c r="BP620" s="97"/>
      <c r="BQ620" s="97"/>
      <c r="BR620" s="97"/>
      <c r="BS620" s="97"/>
      <c r="BT620" s="97"/>
      <c r="BU620" s="97"/>
      <c r="BV620" s="97"/>
      <c r="BW620" s="97"/>
      <c r="BX620" s="97"/>
      <c r="BY620" s="97"/>
      <c r="BZ620" s="97"/>
      <c r="CA620" s="97"/>
      <c r="CB620" s="97"/>
      <c r="CC620" s="97"/>
      <c r="CD620" s="97"/>
      <c r="CE620" s="97"/>
      <c r="CF620" s="97"/>
      <c r="CG620" s="97"/>
      <c r="CH620" s="97"/>
    </row>
    <row r="621" spans="1:86">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Z621" s="100"/>
      <c r="AA621" s="100"/>
      <c r="AB621" s="100"/>
      <c r="AC621" s="100"/>
      <c r="AD621" s="100"/>
      <c r="AE621" s="100"/>
      <c r="AF621" s="100"/>
      <c r="AG621" s="100"/>
      <c r="AH621" s="100"/>
      <c r="AI621" s="100"/>
      <c r="AJ621" s="100"/>
      <c r="AK621" s="100"/>
      <c r="AL621" s="100"/>
      <c r="AM621" s="97"/>
      <c r="AN621" s="97"/>
      <c r="AO621" s="97"/>
      <c r="AP621" s="97"/>
      <c r="AQ621" s="97"/>
      <c r="AR621" s="97"/>
      <c r="AS621" s="97"/>
      <c r="AT621" s="97"/>
      <c r="AU621" s="97"/>
      <c r="AV621" s="97"/>
      <c r="AW621" s="97"/>
      <c r="AX621" s="97"/>
      <c r="AY621" s="97"/>
      <c r="AZ621" s="97"/>
      <c r="BA621" s="97"/>
      <c r="BB621" s="97"/>
      <c r="BC621" s="97"/>
      <c r="BD621" s="97"/>
      <c r="BE621" s="97"/>
      <c r="BF621" s="97"/>
      <c r="BG621" s="97"/>
      <c r="BH621" s="97"/>
      <c r="BI621" s="97"/>
      <c r="BJ621" s="97"/>
      <c r="BK621" s="97"/>
      <c r="BL621" s="97"/>
      <c r="BM621" s="97"/>
      <c r="BN621" s="97"/>
      <c r="BO621" s="97"/>
      <c r="BP621" s="97"/>
      <c r="BQ621" s="97"/>
      <c r="BR621" s="97"/>
      <c r="BS621" s="97"/>
      <c r="BT621" s="97"/>
      <c r="BU621" s="97"/>
      <c r="BV621" s="97"/>
      <c r="BW621" s="97"/>
      <c r="BX621" s="97"/>
      <c r="BY621" s="97"/>
      <c r="BZ621" s="97"/>
      <c r="CA621" s="97"/>
      <c r="CB621" s="97"/>
      <c r="CC621" s="97"/>
      <c r="CD621" s="97"/>
      <c r="CE621" s="97"/>
      <c r="CF621" s="97"/>
      <c r="CG621" s="97"/>
      <c r="CH621" s="97"/>
    </row>
    <row r="622" spans="1:86">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Z622" s="100"/>
      <c r="AA622" s="100"/>
      <c r="AB622" s="100"/>
      <c r="AC622" s="100"/>
      <c r="AD622" s="100"/>
      <c r="AE622" s="100"/>
      <c r="AF622" s="100"/>
      <c r="AG622" s="100"/>
      <c r="AH622" s="100"/>
      <c r="AI622" s="100"/>
      <c r="AJ622" s="100"/>
      <c r="AK622" s="100"/>
      <c r="AL622" s="100"/>
      <c r="AM622" s="97"/>
      <c r="AN622" s="97"/>
      <c r="AO622" s="97"/>
      <c r="AP622" s="97"/>
      <c r="AQ622" s="97"/>
      <c r="AR622" s="97"/>
      <c r="AS622" s="97"/>
      <c r="AT622" s="97"/>
      <c r="AU622" s="97"/>
      <c r="AV622" s="97"/>
      <c r="AW622" s="97"/>
      <c r="AX622" s="97"/>
      <c r="AY622" s="97"/>
      <c r="AZ622" s="97"/>
      <c r="BA622" s="97"/>
      <c r="BB622" s="97"/>
      <c r="BC622" s="97"/>
      <c r="BD622" s="97"/>
      <c r="BE622" s="97"/>
      <c r="BF622" s="97"/>
      <c r="BG622" s="97"/>
      <c r="BH622" s="97"/>
      <c r="BI622" s="97"/>
      <c r="BJ622" s="97"/>
      <c r="BK622" s="97"/>
      <c r="BL622" s="97"/>
      <c r="BM622" s="97"/>
      <c r="BN622" s="97"/>
      <c r="BO622" s="97"/>
      <c r="BP622" s="97"/>
      <c r="BQ622" s="97"/>
      <c r="BR622" s="97"/>
      <c r="BS622" s="97"/>
      <c r="BT622" s="97"/>
      <c r="BU622" s="97"/>
      <c r="BV622" s="97"/>
      <c r="BW622" s="97"/>
      <c r="BX622" s="97"/>
      <c r="BY622" s="97"/>
      <c r="BZ622" s="97"/>
      <c r="CA622" s="97"/>
      <c r="CB622" s="97"/>
      <c r="CC622" s="97"/>
      <c r="CD622" s="97"/>
      <c r="CE622" s="97"/>
      <c r="CF622" s="97"/>
      <c r="CG622" s="97"/>
      <c r="CH622" s="97"/>
    </row>
    <row r="623" spans="1:86">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Z623" s="100"/>
      <c r="AA623" s="100"/>
      <c r="AB623" s="100"/>
      <c r="AC623" s="100"/>
      <c r="AD623" s="100"/>
      <c r="AE623" s="100"/>
      <c r="AF623" s="100"/>
      <c r="AG623" s="100"/>
      <c r="AH623" s="100"/>
      <c r="AI623" s="100"/>
      <c r="AJ623" s="100"/>
      <c r="AK623" s="100"/>
      <c r="AL623" s="100"/>
      <c r="AM623" s="97"/>
      <c r="AN623" s="97"/>
      <c r="AO623" s="97"/>
      <c r="AP623" s="97"/>
      <c r="AQ623" s="97"/>
      <c r="AR623" s="97"/>
      <c r="AS623" s="97"/>
      <c r="AT623" s="97"/>
      <c r="AU623" s="97"/>
      <c r="AV623" s="97"/>
      <c r="AW623" s="97"/>
      <c r="AX623" s="97"/>
      <c r="AY623" s="97"/>
      <c r="AZ623" s="97"/>
      <c r="BA623" s="97"/>
      <c r="BB623" s="97"/>
      <c r="BC623" s="97"/>
      <c r="BD623" s="97"/>
      <c r="BE623" s="97"/>
      <c r="BF623" s="97"/>
      <c r="BG623" s="97"/>
      <c r="BH623" s="97"/>
      <c r="BI623" s="97"/>
      <c r="BJ623" s="97"/>
      <c r="BK623" s="97"/>
      <c r="BL623" s="97"/>
      <c r="BM623" s="97"/>
      <c r="BN623" s="97"/>
      <c r="BO623" s="97"/>
      <c r="BP623" s="97"/>
      <c r="BQ623" s="97"/>
      <c r="BR623" s="97"/>
      <c r="BS623" s="97"/>
      <c r="BT623" s="97"/>
      <c r="BU623" s="97"/>
      <c r="BV623" s="97"/>
      <c r="BW623" s="97"/>
      <c r="BX623" s="97"/>
      <c r="BY623" s="97"/>
      <c r="BZ623" s="97"/>
      <c r="CA623" s="97"/>
      <c r="CB623" s="97"/>
      <c r="CC623" s="97"/>
      <c r="CD623" s="97"/>
      <c r="CE623" s="97"/>
      <c r="CF623" s="97"/>
      <c r="CG623" s="97"/>
      <c r="CH623" s="97"/>
    </row>
    <row r="624" spans="1:86">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Z624" s="100"/>
      <c r="AA624" s="100"/>
      <c r="AB624" s="100"/>
      <c r="AC624" s="100"/>
      <c r="AD624" s="100"/>
      <c r="AE624" s="100"/>
      <c r="AF624" s="100"/>
      <c r="AG624" s="100"/>
      <c r="AH624" s="100"/>
      <c r="AI624" s="100"/>
      <c r="AJ624" s="100"/>
      <c r="AK624" s="100"/>
      <c r="AL624" s="100"/>
      <c r="AM624" s="97"/>
      <c r="AN624" s="97"/>
      <c r="AO624" s="97"/>
      <c r="AP624" s="97"/>
      <c r="AQ624" s="97"/>
      <c r="AR624" s="97"/>
      <c r="AS624" s="97"/>
      <c r="AT624" s="97"/>
      <c r="AU624" s="97"/>
      <c r="AV624" s="97"/>
      <c r="AW624" s="97"/>
      <c r="AX624" s="97"/>
      <c r="AY624" s="97"/>
      <c r="AZ624" s="97"/>
      <c r="BA624" s="97"/>
      <c r="BB624" s="97"/>
      <c r="BC624" s="97"/>
      <c r="BD624" s="97"/>
      <c r="BE624" s="97"/>
      <c r="BF624" s="97"/>
      <c r="BG624" s="97"/>
      <c r="BH624" s="97"/>
      <c r="BI624" s="97"/>
      <c r="BJ624" s="97"/>
      <c r="BK624" s="97"/>
      <c r="BL624" s="97"/>
      <c r="BM624" s="97"/>
      <c r="BN624" s="97"/>
      <c r="BO624" s="97"/>
      <c r="BP624" s="97"/>
      <c r="BQ624" s="97"/>
      <c r="BR624" s="97"/>
      <c r="BS624" s="97"/>
      <c r="BT624" s="97"/>
      <c r="BU624" s="97"/>
      <c r="BV624" s="97"/>
      <c r="BW624" s="97"/>
      <c r="BX624" s="97"/>
      <c r="BY624" s="97"/>
      <c r="BZ624" s="97"/>
      <c r="CA624" s="97"/>
      <c r="CB624" s="97"/>
      <c r="CC624" s="97"/>
      <c r="CD624" s="97"/>
      <c r="CE624" s="97"/>
      <c r="CF624" s="97"/>
      <c r="CG624" s="97"/>
      <c r="CH624" s="97"/>
    </row>
    <row r="625" spans="1:86">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Z625" s="100"/>
      <c r="AA625" s="100"/>
      <c r="AB625" s="100"/>
      <c r="AC625" s="100"/>
      <c r="AD625" s="100"/>
      <c r="AE625" s="100"/>
      <c r="AF625" s="100"/>
      <c r="AG625" s="100"/>
      <c r="AH625" s="100"/>
      <c r="AI625" s="100"/>
      <c r="AJ625" s="100"/>
      <c r="AK625" s="100"/>
      <c r="AL625" s="100"/>
      <c r="AM625" s="97"/>
      <c r="AN625" s="97"/>
      <c r="AO625" s="97"/>
      <c r="AP625" s="97"/>
      <c r="AQ625" s="97"/>
      <c r="AR625" s="97"/>
      <c r="AS625" s="97"/>
      <c r="AT625" s="97"/>
      <c r="AU625" s="97"/>
      <c r="AV625" s="97"/>
      <c r="AW625" s="97"/>
      <c r="AX625" s="97"/>
      <c r="AY625" s="97"/>
      <c r="AZ625" s="97"/>
      <c r="BA625" s="97"/>
      <c r="BB625" s="97"/>
      <c r="BC625" s="97"/>
      <c r="BD625" s="97"/>
      <c r="BE625" s="97"/>
      <c r="BF625" s="97"/>
      <c r="BG625" s="97"/>
      <c r="BH625" s="97"/>
      <c r="BI625" s="97"/>
      <c r="BJ625" s="97"/>
      <c r="BK625" s="97"/>
      <c r="BL625" s="97"/>
      <c r="BM625" s="97"/>
      <c r="BN625" s="97"/>
      <c r="BO625" s="97"/>
      <c r="BP625" s="97"/>
      <c r="BQ625" s="97"/>
      <c r="BR625" s="97"/>
      <c r="BS625" s="97"/>
      <c r="BT625" s="97"/>
      <c r="BU625" s="97"/>
      <c r="BV625" s="97"/>
      <c r="BW625" s="97"/>
      <c r="BX625" s="97"/>
      <c r="BY625" s="97"/>
      <c r="BZ625" s="97"/>
      <c r="CA625" s="97"/>
      <c r="CB625" s="97"/>
      <c r="CC625" s="97"/>
      <c r="CD625" s="97"/>
      <c r="CE625" s="97"/>
      <c r="CF625" s="97"/>
      <c r="CG625" s="97"/>
      <c r="CH625" s="97"/>
    </row>
    <row r="626" spans="1:8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Z626" s="100"/>
      <c r="AA626" s="100"/>
      <c r="AB626" s="100"/>
      <c r="AC626" s="100"/>
      <c r="AD626" s="100"/>
      <c r="AE626" s="100"/>
      <c r="AF626" s="100"/>
      <c r="AG626" s="100"/>
      <c r="AH626" s="100"/>
      <c r="AI626" s="100"/>
      <c r="AJ626" s="100"/>
      <c r="AK626" s="100"/>
      <c r="AL626" s="100"/>
      <c r="AM626" s="97"/>
      <c r="AN626" s="97"/>
      <c r="AO626" s="97"/>
      <c r="AP626" s="97"/>
      <c r="AQ626" s="97"/>
      <c r="AR626" s="97"/>
      <c r="AS626" s="97"/>
      <c r="AT626" s="97"/>
      <c r="AU626" s="97"/>
      <c r="AV626" s="97"/>
      <c r="AW626" s="97"/>
      <c r="AX626" s="97"/>
      <c r="AY626" s="97"/>
      <c r="AZ626" s="97"/>
      <c r="BA626" s="97"/>
      <c r="BB626" s="97"/>
      <c r="BC626" s="97"/>
      <c r="BD626" s="97"/>
      <c r="BE626" s="97"/>
      <c r="BF626" s="97"/>
      <c r="BG626" s="97"/>
      <c r="BH626" s="97"/>
      <c r="BI626" s="97"/>
      <c r="BJ626" s="97"/>
      <c r="BK626" s="97"/>
      <c r="BL626" s="97"/>
      <c r="BM626" s="97"/>
      <c r="BN626" s="97"/>
      <c r="BO626" s="97"/>
      <c r="BP626" s="97"/>
      <c r="BQ626" s="97"/>
      <c r="BR626" s="97"/>
      <c r="BS626" s="97"/>
      <c r="BT626" s="97"/>
      <c r="BU626" s="97"/>
      <c r="BV626" s="97"/>
      <c r="BW626" s="97"/>
      <c r="BX626" s="97"/>
      <c r="BY626" s="97"/>
      <c r="BZ626" s="97"/>
      <c r="CA626" s="97"/>
      <c r="CB626" s="97"/>
      <c r="CC626" s="97"/>
      <c r="CD626" s="97"/>
      <c r="CE626" s="97"/>
      <c r="CF626" s="97"/>
      <c r="CG626" s="97"/>
      <c r="CH626" s="97"/>
    </row>
    <row r="627" spans="1:86">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Z627" s="100"/>
      <c r="AA627" s="100"/>
      <c r="AB627" s="100"/>
      <c r="AC627" s="100"/>
      <c r="AD627" s="100"/>
      <c r="AE627" s="100"/>
      <c r="AF627" s="100"/>
      <c r="AG627" s="100"/>
      <c r="AH627" s="100"/>
      <c r="AI627" s="100"/>
      <c r="AJ627" s="100"/>
      <c r="AK627" s="100"/>
      <c r="AL627" s="100"/>
      <c r="AM627" s="97"/>
      <c r="AN627" s="97"/>
      <c r="AO627" s="97"/>
      <c r="AP627" s="97"/>
      <c r="AQ627" s="97"/>
      <c r="AR627" s="97"/>
      <c r="AS627" s="97"/>
      <c r="AT627" s="97"/>
      <c r="AU627" s="97"/>
      <c r="AV627" s="97"/>
      <c r="AW627" s="97"/>
      <c r="AX627" s="97"/>
      <c r="AY627" s="97"/>
      <c r="AZ627" s="97"/>
      <c r="BA627" s="97"/>
      <c r="BB627" s="97"/>
      <c r="BC627" s="97"/>
      <c r="BD627" s="97"/>
      <c r="BE627" s="97"/>
      <c r="BF627" s="97"/>
      <c r="BG627" s="97"/>
      <c r="BH627" s="97"/>
      <c r="BI627" s="97"/>
      <c r="BJ627" s="97"/>
      <c r="BK627" s="97"/>
      <c r="BL627" s="97"/>
      <c r="BM627" s="97"/>
      <c r="BN627" s="97"/>
      <c r="BO627" s="97"/>
      <c r="BP627" s="97"/>
      <c r="BQ627" s="97"/>
      <c r="BR627" s="97"/>
      <c r="BS627" s="97"/>
      <c r="BT627" s="97"/>
      <c r="BU627" s="97"/>
      <c r="BV627" s="97"/>
      <c r="BW627" s="97"/>
      <c r="BX627" s="97"/>
      <c r="BY627" s="97"/>
      <c r="BZ627" s="97"/>
      <c r="CA627" s="97"/>
      <c r="CB627" s="97"/>
      <c r="CC627" s="97"/>
      <c r="CD627" s="97"/>
      <c r="CE627" s="97"/>
      <c r="CF627" s="97"/>
      <c r="CG627" s="97"/>
      <c r="CH627" s="97"/>
    </row>
    <row r="628" spans="1:86">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Z628" s="100"/>
      <c r="AA628" s="100"/>
      <c r="AB628" s="100"/>
      <c r="AC628" s="100"/>
      <c r="AD628" s="100"/>
      <c r="AE628" s="100"/>
      <c r="AF628" s="100"/>
      <c r="AG628" s="100"/>
      <c r="AH628" s="100"/>
      <c r="AI628" s="100"/>
      <c r="AJ628" s="100"/>
      <c r="AK628" s="100"/>
      <c r="AL628" s="100"/>
      <c r="AM628" s="97"/>
      <c r="AN628" s="97"/>
      <c r="AO628" s="97"/>
      <c r="AP628" s="97"/>
      <c r="AQ628" s="97"/>
      <c r="AR628" s="97"/>
      <c r="AS628" s="97"/>
      <c r="AT628" s="97"/>
      <c r="AU628" s="97"/>
      <c r="AV628" s="97"/>
      <c r="AW628" s="97"/>
      <c r="AX628" s="97"/>
      <c r="AY628" s="97"/>
      <c r="AZ628" s="97"/>
      <c r="BA628" s="97"/>
      <c r="BB628" s="97"/>
      <c r="BC628" s="97"/>
      <c r="BD628" s="97"/>
      <c r="BE628" s="97"/>
      <c r="BF628" s="97"/>
      <c r="BG628" s="97"/>
      <c r="BH628" s="97"/>
      <c r="BI628" s="97"/>
      <c r="BJ628" s="97"/>
      <c r="BK628" s="97"/>
      <c r="BL628" s="97"/>
      <c r="BM628" s="97"/>
      <c r="BN628" s="97"/>
      <c r="BO628" s="97"/>
      <c r="BP628" s="97"/>
      <c r="BQ628" s="97"/>
      <c r="BR628" s="97"/>
      <c r="BS628" s="97"/>
      <c r="BT628" s="97"/>
      <c r="BU628" s="97"/>
      <c r="BV628" s="97"/>
      <c r="BW628" s="97"/>
      <c r="BX628" s="97"/>
      <c r="BY628" s="97"/>
      <c r="BZ628" s="97"/>
      <c r="CA628" s="97"/>
      <c r="CB628" s="97"/>
      <c r="CC628" s="97"/>
      <c r="CD628" s="97"/>
      <c r="CE628" s="97"/>
      <c r="CF628" s="97"/>
      <c r="CG628" s="97"/>
      <c r="CH628" s="97"/>
    </row>
    <row r="629" spans="1:86">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Z629" s="100"/>
      <c r="AA629" s="100"/>
      <c r="AB629" s="100"/>
      <c r="AC629" s="100"/>
      <c r="AD629" s="100"/>
      <c r="AE629" s="100"/>
      <c r="AF629" s="100"/>
      <c r="AG629" s="100"/>
      <c r="AH629" s="100"/>
      <c r="AI629" s="100"/>
      <c r="AJ629" s="100"/>
      <c r="AK629" s="100"/>
      <c r="AL629" s="100"/>
      <c r="AM629" s="97"/>
      <c r="AN629" s="97"/>
      <c r="AO629" s="97"/>
      <c r="AP629" s="97"/>
      <c r="AQ629" s="97"/>
      <c r="AR629" s="97"/>
      <c r="AS629" s="97"/>
      <c r="AT629" s="97"/>
      <c r="AU629" s="97"/>
      <c r="AV629" s="97"/>
      <c r="AW629" s="97"/>
      <c r="AX629" s="97"/>
      <c r="AY629" s="97"/>
      <c r="AZ629" s="97"/>
      <c r="BA629" s="97"/>
      <c r="BB629" s="97"/>
      <c r="BC629" s="97"/>
      <c r="BD629" s="97"/>
      <c r="BE629" s="97"/>
      <c r="BF629" s="97"/>
      <c r="BG629" s="97"/>
      <c r="BH629" s="97"/>
      <c r="BI629" s="97"/>
      <c r="BJ629" s="97"/>
      <c r="BK629" s="97"/>
      <c r="BL629" s="97"/>
      <c r="BM629" s="97"/>
      <c r="BN629" s="97"/>
      <c r="BO629" s="97"/>
      <c r="BP629" s="97"/>
      <c r="BQ629" s="97"/>
      <c r="BR629" s="97"/>
      <c r="BS629" s="97"/>
      <c r="BT629" s="97"/>
      <c r="BU629" s="97"/>
      <c r="BV629" s="97"/>
      <c r="BW629" s="97"/>
      <c r="BX629" s="97"/>
      <c r="BY629" s="97"/>
      <c r="BZ629" s="97"/>
      <c r="CA629" s="97"/>
      <c r="CB629" s="97"/>
      <c r="CC629" s="97"/>
      <c r="CD629" s="97"/>
      <c r="CE629" s="97"/>
      <c r="CF629" s="97"/>
      <c r="CG629" s="97"/>
      <c r="CH629" s="97"/>
    </row>
    <row r="630" spans="1:86">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Z630" s="100"/>
      <c r="AA630" s="100"/>
      <c r="AB630" s="100"/>
      <c r="AC630" s="100"/>
      <c r="AD630" s="100"/>
      <c r="AE630" s="100"/>
      <c r="AF630" s="100"/>
      <c r="AG630" s="100"/>
      <c r="AH630" s="100"/>
      <c r="AI630" s="100"/>
      <c r="AJ630" s="100"/>
      <c r="AK630" s="100"/>
      <c r="AL630" s="100"/>
      <c r="AM630" s="97"/>
      <c r="AN630" s="97"/>
      <c r="AO630" s="97"/>
      <c r="AP630" s="97"/>
      <c r="AQ630" s="97"/>
      <c r="AR630" s="97"/>
      <c r="AS630" s="97"/>
      <c r="AT630" s="97"/>
      <c r="AU630" s="97"/>
      <c r="AV630" s="97"/>
      <c r="AW630" s="97"/>
      <c r="AX630" s="97"/>
      <c r="AY630" s="97"/>
      <c r="AZ630" s="97"/>
      <c r="BA630" s="97"/>
      <c r="BB630" s="97"/>
      <c r="BC630" s="97"/>
      <c r="BD630" s="97"/>
      <c r="BE630" s="97"/>
      <c r="BF630" s="97"/>
      <c r="BG630" s="97"/>
      <c r="BH630" s="97"/>
      <c r="BI630" s="97"/>
      <c r="BJ630" s="97"/>
      <c r="BK630" s="97"/>
      <c r="BL630" s="97"/>
      <c r="BM630" s="97"/>
      <c r="BN630" s="97"/>
      <c r="BO630" s="97"/>
      <c r="BP630" s="97"/>
      <c r="BQ630" s="97"/>
      <c r="BR630" s="97"/>
      <c r="BS630" s="97"/>
      <c r="BT630" s="97"/>
      <c r="BU630" s="97"/>
      <c r="BV630" s="97"/>
      <c r="BW630" s="97"/>
      <c r="BX630" s="97"/>
      <c r="BY630" s="97"/>
      <c r="BZ630" s="97"/>
      <c r="CA630" s="97"/>
      <c r="CB630" s="97"/>
      <c r="CC630" s="97"/>
      <c r="CD630" s="97"/>
      <c r="CE630" s="97"/>
      <c r="CF630" s="97"/>
      <c r="CG630" s="97"/>
      <c r="CH630" s="97"/>
    </row>
    <row r="631" spans="1:86">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Z631" s="100"/>
      <c r="AA631" s="100"/>
      <c r="AB631" s="100"/>
      <c r="AC631" s="100"/>
      <c r="AD631" s="100"/>
      <c r="AE631" s="100"/>
      <c r="AF631" s="100"/>
      <c r="AG631" s="100"/>
      <c r="AH631" s="100"/>
      <c r="AI631" s="100"/>
      <c r="AJ631" s="100"/>
      <c r="AK631" s="100"/>
      <c r="AL631" s="100"/>
      <c r="AM631" s="97"/>
      <c r="AN631" s="97"/>
      <c r="AO631" s="97"/>
      <c r="AP631" s="97"/>
      <c r="AQ631" s="97"/>
      <c r="AR631" s="97"/>
      <c r="AS631" s="97"/>
      <c r="AT631" s="97"/>
      <c r="AU631" s="97"/>
      <c r="AV631" s="97"/>
      <c r="AW631" s="97"/>
      <c r="AX631" s="97"/>
      <c r="AY631" s="97"/>
      <c r="AZ631" s="97"/>
      <c r="BA631" s="97"/>
      <c r="BB631" s="97"/>
      <c r="BC631" s="97"/>
      <c r="BD631" s="97"/>
      <c r="BE631" s="97"/>
      <c r="BF631" s="97"/>
      <c r="BG631" s="97"/>
      <c r="BH631" s="97"/>
      <c r="BI631" s="97"/>
      <c r="BJ631" s="97"/>
      <c r="BK631" s="97"/>
      <c r="BL631" s="97"/>
      <c r="BM631" s="97"/>
      <c r="BN631" s="97"/>
      <c r="BO631" s="97"/>
      <c r="BP631" s="97"/>
      <c r="BQ631" s="97"/>
      <c r="BR631" s="97"/>
      <c r="BS631" s="97"/>
      <c r="BT631" s="97"/>
      <c r="BU631" s="97"/>
      <c r="BV631" s="97"/>
      <c r="BW631" s="97"/>
      <c r="BX631" s="97"/>
      <c r="BY631" s="97"/>
      <c r="BZ631" s="97"/>
      <c r="CA631" s="97"/>
      <c r="CB631" s="97"/>
      <c r="CC631" s="97"/>
      <c r="CD631" s="97"/>
      <c r="CE631" s="97"/>
      <c r="CF631" s="97"/>
      <c r="CG631" s="97"/>
      <c r="CH631" s="97"/>
    </row>
    <row r="632" spans="1:86">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Z632" s="100"/>
      <c r="AA632" s="100"/>
      <c r="AB632" s="100"/>
      <c r="AC632" s="100"/>
      <c r="AD632" s="100"/>
      <c r="AE632" s="100"/>
      <c r="AF632" s="100"/>
      <c r="AG632" s="100"/>
      <c r="AH632" s="100"/>
      <c r="AI632" s="100"/>
      <c r="AJ632" s="100"/>
      <c r="AK632" s="100"/>
      <c r="AL632" s="100"/>
      <c r="AM632" s="97"/>
      <c r="AN632" s="97"/>
      <c r="AO632" s="97"/>
      <c r="AP632" s="97"/>
      <c r="AQ632" s="97"/>
      <c r="AR632" s="97"/>
      <c r="AS632" s="97"/>
      <c r="AT632" s="97"/>
      <c r="AU632" s="97"/>
      <c r="AV632" s="97"/>
      <c r="AW632" s="97"/>
      <c r="AX632" s="97"/>
      <c r="AY632" s="97"/>
      <c r="AZ632" s="97"/>
      <c r="BA632" s="97"/>
      <c r="BB632" s="97"/>
      <c r="BC632" s="97"/>
      <c r="BD632" s="97"/>
      <c r="BE632" s="97"/>
      <c r="BF632" s="97"/>
      <c r="BG632" s="97"/>
      <c r="BH632" s="97"/>
      <c r="BI632" s="97"/>
      <c r="BJ632" s="97"/>
      <c r="BK632" s="97"/>
      <c r="BL632" s="97"/>
      <c r="BM632" s="97"/>
      <c r="BN632" s="97"/>
      <c r="BO632" s="97"/>
      <c r="BP632" s="97"/>
      <c r="BQ632" s="97"/>
      <c r="BR632" s="97"/>
      <c r="BS632" s="97"/>
      <c r="BT632" s="97"/>
      <c r="BU632" s="97"/>
      <c r="BV632" s="97"/>
      <c r="BW632" s="97"/>
      <c r="BX632" s="97"/>
      <c r="BY632" s="97"/>
      <c r="BZ632" s="97"/>
      <c r="CA632" s="97"/>
      <c r="CB632" s="97"/>
      <c r="CC632" s="97"/>
      <c r="CD632" s="97"/>
      <c r="CE632" s="97"/>
      <c r="CF632" s="97"/>
      <c r="CG632" s="97"/>
      <c r="CH632" s="97"/>
    </row>
    <row r="633" spans="1:86">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Z633" s="100"/>
      <c r="AA633" s="100"/>
      <c r="AB633" s="100"/>
      <c r="AC633" s="100"/>
      <c r="AD633" s="100"/>
      <c r="AE633" s="100"/>
      <c r="AF633" s="100"/>
      <c r="AG633" s="100"/>
      <c r="AH633" s="100"/>
      <c r="AI633" s="100"/>
      <c r="AJ633" s="100"/>
      <c r="AK633" s="100"/>
      <c r="AL633" s="100"/>
      <c r="AM633" s="97"/>
      <c r="AN633" s="97"/>
      <c r="AO633" s="97"/>
      <c r="AP633" s="97"/>
      <c r="AQ633" s="97"/>
      <c r="AR633" s="97"/>
      <c r="AS633" s="97"/>
      <c r="AT633" s="97"/>
      <c r="AU633" s="97"/>
      <c r="AV633" s="97"/>
      <c r="AW633" s="97"/>
      <c r="AX633" s="97"/>
      <c r="AY633" s="97"/>
      <c r="AZ633" s="97"/>
      <c r="BA633" s="97"/>
      <c r="BB633" s="97"/>
      <c r="BC633" s="97"/>
      <c r="BD633" s="97"/>
      <c r="BE633" s="97"/>
      <c r="BF633" s="97"/>
      <c r="BG633" s="97"/>
      <c r="BH633" s="97"/>
      <c r="BI633" s="97"/>
      <c r="BJ633" s="97"/>
      <c r="BK633" s="97"/>
      <c r="BL633" s="97"/>
      <c r="BM633" s="97"/>
      <c r="BN633" s="97"/>
      <c r="BO633" s="97"/>
      <c r="BP633" s="97"/>
      <c r="BQ633" s="97"/>
      <c r="BR633" s="97"/>
      <c r="BS633" s="97"/>
      <c r="BT633" s="97"/>
      <c r="BU633" s="97"/>
      <c r="BV633" s="97"/>
      <c r="BW633" s="97"/>
      <c r="BX633" s="97"/>
      <c r="BY633" s="97"/>
      <c r="BZ633" s="97"/>
      <c r="CA633" s="97"/>
      <c r="CB633" s="97"/>
      <c r="CC633" s="97"/>
      <c r="CD633" s="97"/>
      <c r="CE633" s="97"/>
      <c r="CF633" s="97"/>
      <c r="CG633" s="97"/>
      <c r="CH633" s="97"/>
    </row>
    <row r="634" spans="1:86">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Z634" s="100"/>
      <c r="AA634" s="100"/>
      <c r="AB634" s="100"/>
      <c r="AC634" s="100"/>
      <c r="AD634" s="100"/>
      <c r="AE634" s="100"/>
      <c r="AF634" s="100"/>
      <c r="AG634" s="100"/>
      <c r="AH634" s="100"/>
      <c r="AI634" s="100"/>
      <c r="AJ634" s="100"/>
      <c r="AK634" s="100"/>
      <c r="AL634" s="100"/>
      <c r="AM634" s="97"/>
      <c r="AN634" s="97"/>
      <c r="AO634" s="97"/>
      <c r="AP634" s="97"/>
      <c r="AQ634" s="97"/>
      <c r="AR634" s="97"/>
      <c r="AS634" s="97"/>
      <c r="AT634" s="97"/>
      <c r="AU634" s="97"/>
      <c r="AV634" s="97"/>
      <c r="AW634" s="97"/>
      <c r="AX634" s="97"/>
      <c r="AY634" s="97"/>
      <c r="AZ634" s="97"/>
      <c r="BA634" s="97"/>
      <c r="BB634" s="97"/>
      <c r="BC634" s="97"/>
      <c r="BD634" s="97"/>
      <c r="BE634" s="97"/>
      <c r="BF634" s="97"/>
      <c r="BG634" s="97"/>
      <c r="BH634" s="97"/>
      <c r="BI634" s="97"/>
      <c r="BJ634" s="97"/>
      <c r="BK634" s="97"/>
      <c r="BL634" s="97"/>
      <c r="BM634" s="97"/>
      <c r="BN634" s="97"/>
      <c r="BO634" s="97"/>
      <c r="BP634" s="97"/>
      <c r="BQ634" s="97"/>
      <c r="BR634" s="97"/>
      <c r="BS634" s="97"/>
      <c r="BT634" s="97"/>
      <c r="BU634" s="97"/>
      <c r="BV634" s="97"/>
      <c r="BW634" s="97"/>
      <c r="BX634" s="97"/>
      <c r="BY634" s="97"/>
      <c r="BZ634" s="97"/>
      <c r="CA634" s="97"/>
      <c r="CB634" s="97"/>
      <c r="CC634" s="97"/>
      <c r="CD634" s="97"/>
      <c r="CE634" s="97"/>
      <c r="CF634" s="97"/>
      <c r="CG634" s="97"/>
      <c r="CH634" s="97"/>
    </row>
    <row r="635" spans="1:86">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Z635" s="100"/>
      <c r="AA635" s="100"/>
      <c r="AB635" s="100"/>
      <c r="AC635" s="100"/>
      <c r="AD635" s="100"/>
      <c r="AE635" s="100"/>
      <c r="AF635" s="100"/>
      <c r="AG635" s="100"/>
      <c r="AH635" s="100"/>
      <c r="AI635" s="100"/>
      <c r="AJ635" s="100"/>
      <c r="AK635" s="100"/>
      <c r="AL635" s="100"/>
      <c r="AM635" s="97"/>
      <c r="AN635" s="97"/>
      <c r="AO635" s="97"/>
      <c r="AP635" s="97"/>
      <c r="AQ635" s="97"/>
      <c r="AR635" s="97"/>
      <c r="AS635" s="97"/>
      <c r="AT635" s="97"/>
      <c r="AU635" s="97"/>
      <c r="AV635" s="97"/>
      <c r="AW635" s="97"/>
      <c r="AX635" s="97"/>
      <c r="AY635" s="97"/>
      <c r="AZ635" s="97"/>
      <c r="BA635" s="97"/>
      <c r="BB635" s="97"/>
      <c r="BC635" s="97"/>
      <c r="BD635" s="97"/>
      <c r="BE635" s="97"/>
      <c r="BF635" s="97"/>
      <c r="BG635" s="97"/>
      <c r="BH635" s="97"/>
      <c r="BI635" s="97"/>
      <c r="BJ635" s="97"/>
      <c r="BK635" s="97"/>
      <c r="BL635" s="97"/>
      <c r="BM635" s="97"/>
      <c r="BN635" s="97"/>
      <c r="BO635" s="97"/>
      <c r="BP635" s="97"/>
      <c r="BQ635" s="97"/>
      <c r="BR635" s="97"/>
      <c r="BS635" s="97"/>
      <c r="BT635" s="97"/>
      <c r="BU635" s="97"/>
      <c r="BV635" s="97"/>
      <c r="BW635" s="97"/>
      <c r="BX635" s="97"/>
      <c r="BY635" s="97"/>
      <c r="BZ635" s="97"/>
      <c r="CA635" s="97"/>
      <c r="CB635" s="97"/>
      <c r="CC635" s="97"/>
      <c r="CD635" s="97"/>
      <c r="CE635" s="97"/>
      <c r="CF635" s="97"/>
      <c r="CG635" s="97"/>
      <c r="CH635" s="97"/>
    </row>
    <row r="636" spans="1:8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Z636" s="100"/>
      <c r="AA636" s="100"/>
      <c r="AB636" s="100"/>
      <c r="AC636" s="100"/>
      <c r="AD636" s="100"/>
      <c r="AE636" s="100"/>
      <c r="AF636" s="100"/>
      <c r="AG636" s="100"/>
      <c r="AH636" s="100"/>
      <c r="AI636" s="100"/>
      <c r="AJ636" s="100"/>
      <c r="AK636" s="100"/>
      <c r="AL636" s="100"/>
      <c r="AM636" s="97"/>
      <c r="AN636" s="97"/>
      <c r="AO636" s="97"/>
      <c r="AP636" s="97"/>
      <c r="AQ636" s="97"/>
      <c r="AR636" s="97"/>
      <c r="AS636" s="97"/>
      <c r="AT636" s="97"/>
      <c r="AU636" s="97"/>
      <c r="AV636" s="97"/>
      <c r="AW636" s="97"/>
      <c r="AX636" s="97"/>
      <c r="AY636" s="97"/>
      <c r="AZ636" s="97"/>
      <c r="BA636" s="97"/>
      <c r="BB636" s="97"/>
      <c r="BC636" s="97"/>
      <c r="BD636" s="97"/>
      <c r="BE636" s="97"/>
      <c r="BF636" s="97"/>
      <c r="BG636" s="97"/>
      <c r="BH636" s="97"/>
      <c r="BI636" s="97"/>
      <c r="BJ636" s="97"/>
      <c r="BK636" s="97"/>
      <c r="BL636" s="97"/>
      <c r="BM636" s="97"/>
      <c r="BN636" s="97"/>
      <c r="BO636" s="97"/>
      <c r="BP636" s="97"/>
      <c r="BQ636" s="97"/>
      <c r="BR636" s="97"/>
      <c r="BS636" s="97"/>
      <c r="BT636" s="97"/>
      <c r="BU636" s="97"/>
      <c r="BV636" s="97"/>
      <c r="BW636" s="97"/>
      <c r="BX636" s="97"/>
      <c r="BY636" s="97"/>
      <c r="BZ636" s="97"/>
      <c r="CA636" s="97"/>
      <c r="CB636" s="97"/>
      <c r="CC636" s="97"/>
      <c r="CD636" s="97"/>
      <c r="CE636" s="97"/>
      <c r="CF636" s="97"/>
      <c r="CG636" s="97"/>
      <c r="CH636" s="97"/>
    </row>
    <row r="637" spans="1:86">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Z637" s="100"/>
      <c r="AA637" s="100"/>
      <c r="AB637" s="100"/>
      <c r="AC637" s="100"/>
      <c r="AD637" s="100"/>
      <c r="AE637" s="100"/>
      <c r="AF637" s="100"/>
      <c r="AG637" s="100"/>
      <c r="AH637" s="100"/>
      <c r="AI637" s="100"/>
      <c r="AJ637" s="100"/>
      <c r="AK637" s="100"/>
      <c r="AL637" s="100"/>
      <c r="AM637" s="97"/>
      <c r="AN637" s="97"/>
      <c r="AO637" s="97"/>
      <c r="AP637" s="97"/>
      <c r="AQ637" s="97"/>
      <c r="AR637" s="97"/>
      <c r="AS637" s="97"/>
      <c r="AT637" s="97"/>
      <c r="AU637" s="97"/>
      <c r="AV637" s="97"/>
      <c r="AW637" s="97"/>
      <c r="AX637" s="97"/>
      <c r="AY637" s="97"/>
      <c r="AZ637" s="97"/>
      <c r="BA637" s="97"/>
      <c r="BB637" s="97"/>
      <c r="BC637" s="97"/>
      <c r="BD637" s="97"/>
      <c r="BE637" s="97"/>
      <c r="BF637" s="97"/>
      <c r="BG637" s="97"/>
      <c r="BH637" s="97"/>
      <c r="BI637" s="97"/>
      <c r="BJ637" s="97"/>
      <c r="BK637" s="97"/>
      <c r="BL637" s="97"/>
      <c r="BM637" s="97"/>
      <c r="BN637" s="97"/>
      <c r="BO637" s="97"/>
      <c r="BP637" s="97"/>
      <c r="BQ637" s="97"/>
      <c r="BR637" s="97"/>
      <c r="BS637" s="97"/>
      <c r="BT637" s="97"/>
      <c r="BU637" s="97"/>
      <c r="BV637" s="97"/>
      <c r="BW637" s="97"/>
      <c r="BX637" s="97"/>
      <c r="BY637" s="97"/>
      <c r="BZ637" s="97"/>
      <c r="CA637" s="97"/>
      <c r="CB637" s="97"/>
      <c r="CC637" s="97"/>
      <c r="CD637" s="97"/>
      <c r="CE637" s="97"/>
      <c r="CF637" s="97"/>
      <c r="CG637" s="97"/>
      <c r="CH637" s="97"/>
    </row>
    <row r="638" spans="1:86">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Z638" s="100"/>
      <c r="AA638" s="100"/>
      <c r="AB638" s="100"/>
      <c r="AC638" s="100"/>
      <c r="AD638" s="100"/>
      <c r="AE638" s="100"/>
      <c r="AF638" s="100"/>
      <c r="AG638" s="100"/>
      <c r="AH638" s="100"/>
      <c r="AI638" s="100"/>
      <c r="AJ638" s="100"/>
      <c r="AK638" s="100"/>
      <c r="AL638" s="100"/>
      <c r="AM638" s="97"/>
      <c r="AN638" s="97"/>
      <c r="AO638" s="97"/>
      <c r="AP638" s="97"/>
      <c r="AQ638" s="97"/>
      <c r="AR638" s="97"/>
      <c r="AS638" s="97"/>
      <c r="AT638" s="97"/>
      <c r="AU638" s="97"/>
      <c r="AV638" s="97"/>
      <c r="AW638" s="97"/>
      <c r="AX638" s="97"/>
      <c r="AY638" s="97"/>
      <c r="AZ638" s="97"/>
      <c r="BA638" s="97"/>
      <c r="BB638" s="97"/>
      <c r="BC638" s="97"/>
      <c r="BD638" s="97"/>
      <c r="BE638" s="97"/>
      <c r="BF638" s="97"/>
      <c r="BG638" s="97"/>
      <c r="BH638" s="97"/>
      <c r="BI638" s="97"/>
      <c r="BJ638" s="97"/>
      <c r="BK638" s="97"/>
      <c r="BL638" s="97"/>
      <c r="BM638" s="97"/>
      <c r="BN638" s="97"/>
      <c r="BO638" s="97"/>
      <c r="BP638" s="97"/>
      <c r="BQ638" s="97"/>
      <c r="BR638" s="97"/>
      <c r="BS638" s="97"/>
      <c r="BT638" s="97"/>
      <c r="BU638" s="97"/>
      <c r="BV638" s="97"/>
      <c r="BW638" s="97"/>
      <c r="BX638" s="97"/>
      <c r="BY638" s="97"/>
      <c r="BZ638" s="97"/>
      <c r="CA638" s="97"/>
      <c r="CB638" s="97"/>
      <c r="CC638" s="97"/>
      <c r="CD638" s="97"/>
      <c r="CE638" s="97"/>
      <c r="CF638" s="97"/>
      <c r="CG638" s="97"/>
      <c r="CH638" s="97"/>
    </row>
    <row r="639" spans="1:86">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Z639" s="100"/>
      <c r="AA639" s="100"/>
      <c r="AB639" s="100"/>
      <c r="AC639" s="100"/>
      <c r="AD639" s="100"/>
      <c r="AE639" s="100"/>
      <c r="AF639" s="100"/>
      <c r="AG639" s="100"/>
      <c r="AH639" s="100"/>
      <c r="AI639" s="100"/>
      <c r="AJ639" s="100"/>
      <c r="AK639" s="100"/>
      <c r="AL639" s="100"/>
      <c r="AM639" s="97"/>
      <c r="AN639" s="97"/>
      <c r="AO639" s="97"/>
      <c r="AP639" s="97"/>
      <c r="AQ639" s="97"/>
      <c r="AR639" s="97"/>
      <c r="AS639" s="97"/>
      <c r="AT639" s="97"/>
      <c r="AU639" s="97"/>
      <c r="AV639" s="97"/>
      <c r="AW639" s="97"/>
      <c r="AX639" s="97"/>
      <c r="AY639" s="97"/>
      <c r="AZ639" s="97"/>
      <c r="BA639" s="97"/>
      <c r="BB639" s="97"/>
      <c r="BC639" s="97"/>
      <c r="BD639" s="97"/>
      <c r="BE639" s="97"/>
      <c r="BF639" s="97"/>
      <c r="BG639" s="97"/>
      <c r="BH639" s="97"/>
      <c r="BI639" s="97"/>
      <c r="BJ639" s="97"/>
      <c r="BK639" s="97"/>
      <c r="BL639" s="97"/>
      <c r="BM639" s="97"/>
      <c r="BN639" s="97"/>
      <c r="BO639" s="97"/>
      <c r="BP639" s="97"/>
      <c r="BQ639" s="97"/>
      <c r="BR639" s="97"/>
      <c r="BS639" s="97"/>
      <c r="BT639" s="97"/>
      <c r="BU639" s="97"/>
      <c r="BV639" s="97"/>
      <c r="BW639" s="97"/>
      <c r="BX639" s="97"/>
      <c r="BY639" s="97"/>
      <c r="BZ639" s="97"/>
      <c r="CA639" s="97"/>
      <c r="CB639" s="97"/>
      <c r="CC639" s="97"/>
      <c r="CD639" s="97"/>
      <c r="CE639" s="97"/>
      <c r="CF639" s="97"/>
      <c r="CG639" s="97"/>
      <c r="CH639" s="97"/>
    </row>
    <row r="640" spans="1:86">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Z640" s="100"/>
      <c r="AA640" s="100"/>
      <c r="AB640" s="100"/>
      <c r="AC640" s="100"/>
      <c r="AD640" s="100"/>
      <c r="AE640" s="100"/>
      <c r="AF640" s="100"/>
      <c r="AG640" s="100"/>
      <c r="AH640" s="100"/>
      <c r="AI640" s="100"/>
      <c r="AJ640" s="100"/>
      <c r="AK640" s="100"/>
      <c r="AL640" s="100"/>
      <c r="AM640" s="97"/>
      <c r="AN640" s="97"/>
      <c r="AO640" s="97"/>
      <c r="AP640" s="97"/>
      <c r="AQ640" s="97"/>
      <c r="AR640" s="97"/>
      <c r="AS640" s="97"/>
      <c r="AT640" s="97"/>
      <c r="AU640" s="97"/>
      <c r="AV640" s="97"/>
      <c r="AW640" s="97"/>
      <c r="AX640" s="97"/>
      <c r="AY640" s="97"/>
      <c r="AZ640" s="97"/>
      <c r="BA640" s="97"/>
      <c r="BB640" s="97"/>
      <c r="BC640" s="97"/>
      <c r="BD640" s="97"/>
      <c r="BE640" s="97"/>
      <c r="BF640" s="97"/>
      <c r="BG640" s="97"/>
      <c r="BH640" s="97"/>
      <c r="BI640" s="97"/>
      <c r="BJ640" s="97"/>
      <c r="BK640" s="97"/>
      <c r="BL640" s="97"/>
      <c r="BM640" s="97"/>
      <c r="BN640" s="97"/>
      <c r="BO640" s="97"/>
      <c r="BP640" s="97"/>
      <c r="BQ640" s="97"/>
      <c r="BR640" s="97"/>
      <c r="BS640" s="97"/>
      <c r="BT640" s="97"/>
      <c r="BU640" s="97"/>
      <c r="BV640" s="97"/>
      <c r="BW640" s="97"/>
      <c r="BX640" s="97"/>
      <c r="BY640" s="97"/>
      <c r="BZ640" s="97"/>
      <c r="CA640" s="97"/>
      <c r="CB640" s="97"/>
      <c r="CC640" s="97"/>
      <c r="CD640" s="97"/>
      <c r="CE640" s="97"/>
      <c r="CF640" s="97"/>
      <c r="CG640" s="97"/>
      <c r="CH640" s="97"/>
    </row>
    <row r="641" spans="1:86">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Z641" s="100"/>
      <c r="AA641" s="100"/>
      <c r="AB641" s="100"/>
      <c r="AC641" s="100"/>
      <c r="AD641" s="100"/>
      <c r="AE641" s="100"/>
      <c r="AF641" s="100"/>
      <c r="AG641" s="100"/>
      <c r="AH641" s="100"/>
      <c r="AI641" s="100"/>
      <c r="AJ641" s="100"/>
      <c r="AK641" s="100"/>
      <c r="AL641" s="100"/>
      <c r="AM641" s="97"/>
      <c r="AN641" s="97"/>
      <c r="AO641" s="97"/>
      <c r="AP641" s="97"/>
      <c r="AQ641" s="97"/>
      <c r="AR641" s="97"/>
      <c r="AS641" s="97"/>
      <c r="AT641" s="97"/>
      <c r="AU641" s="97"/>
      <c r="AV641" s="97"/>
      <c r="AW641" s="97"/>
      <c r="AX641" s="97"/>
      <c r="AY641" s="97"/>
      <c r="AZ641" s="97"/>
      <c r="BA641" s="97"/>
      <c r="BB641" s="97"/>
      <c r="BC641" s="97"/>
      <c r="BD641" s="97"/>
      <c r="BE641" s="97"/>
      <c r="BF641" s="97"/>
      <c r="BG641" s="97"/>
      <c r="BH641" s="97"/>
      <c r="BI641" s="97"/>
      <c r="BJ641" s="97"/>
      <c r="BK641" s="97"/>
      <c r="BL641" s="97"/>
      <c r="BM641" s="97"/>
      <c r="BN641" s="97"/>
      <c r="BO641" s="97"/>
      <c r="BP641" s="97"/>
      <c r="BQ641" s="97"/>
      <c r="BR641" s="97"/>
      <c r="BS641" s="97"/>
      <c r="BT641" s="97"/>
      <c r="BU641" s="97"/>
      <c r="BV641" s="97"/>
      <c r="BW641" s="97"/>
      <c r="BX641" s="97"/>
      <c r="BY641" s="97"/>
      <c r="BZ641" s="97"/>
      <c r="CA641" s="97"/>
      <c r="CB641" s="97"/>
      <c r="CC641" s="97"/>
      <c r="CD641" s="97"/>
      <c r="CE641" s="97"/>
      <c r="CF641" s="97"/>
      <c r="CG641" s="97"/>
      <c r="CH641" s="97"/>
    </row>
    <row r="642" spans="1:86">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Z642" s="100"/>
      <c r="AA642" s="100"/>
      <c r="AB642" s="100"/>
      <c r="AC642" s="100"/>
      <c r="AD642" s="100"/>
      <c r="AE642" s="100"/>
      <c r="AF642" s="100"/>
      <c r="AG642" s="100"/>
      <c r="AH642" s="100"/>
      <c r="AI642" s="100"/>
      <c r="AJ642" s="100"/>
      <c r="AK642" s="100"/>
      <c r="AL642" s="100"/>
      <c r="AM642" s="97"/>
      <c r="AN642" s="97"/>
      <c r="AO642" s="97"/>
      <c r="AP642" s="97"/>
      <c r="AQ642" s="97"/>
      <c r="AR642" s="97"/>
      <c r="AS642" s="97"/>
      <c r="AT642" s="97"/>
      <c r="AU642" s="97"/>
      <c r="AV642" s="97"/>
      <c r="AW642" s="97"/>
      <c r="AX642" s="97"/>
      <c r="AY642" s="97"/>
      <c r="AZ642" s="97"/>
      <c r="BA642" s="97"/>
      <c r="BB642" s="97"/>
      <c r="BC642" s="97"/>
      <c r="BD642" s="97"/>
      <c r="BE642" s="97"/>
      <c r="BF642" s="97"/>
      <c r="BG642" s="97"/>
      <c r="BH642" s="97"/>
      <c r="BI642" s="97"/>
      <c r="BJ642" s="97"/>
      <c r="BK642" s="97"/>
      <c r="BL642" s="97"/>
      <c r="BM642" s="97"/>
      <c r="BN642" s="97"/>
      <c r="BO642" s="97"/>
      <c r="BP642" s="97"/>
      <c r="BQ642" s="97"/>
      <c r="BR642" s="97"/>
      <c r="BS642" s="97"/>
      <c r="BT642" s="97"/>
      <c r="BU642" s="97"/>
      <c r="BV642" s="97"/>
      <c r="BW642" s="97"/>
      <c r="BX642" s="97"/>
      <c r="BY642" s="97"/>
      <c r="BZ642" s="97"/>
      <c r="CA642" s="97"/>
      <c r="CB642" s="97"/>
      <c r="CC642" s="97"/>
      <c r="CD642" s="97"/>
      <c r="CE642" s="97"/>
      <c r="CF642" s="97"/>
      <c r="CG642" s="97"/>
      <c r="CH642" s="97"/>
    </row>
    <row r="643" spans="1:86">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Z643" s="100"/>
      <c r="AA643" s="100"/>
      <c r="AB643" s="100"/>
      <c r="AC643" s="100"/>
      <c r="AD643" s="100"/>
      <c r="AE643" s="100"/>
      <c r="AF643" s="100"/>
      <c r="AG643" s="100"/>
      <c r="AH643" s="100"/>
      <c r="AI643" s="100"/>
      <c r="AJ643" s="100"/>
      <c r="AK643" s="100"/>
      <c r="AL643" s="100"/>
      <c r="AM643" s="97"/>
      <c r="AN643" s="97"/>
      <c r="AO643" s="97"/>
      <c r="AP643" s="97"/>
      <c r="AQ643" s="97"/>
      <c r="AR643" s="97"/>
      <c r="AS643" s="97"/>
      <c r="AT643" s="97"/>
      <c r="AU643" s="97"/>
      <c r="AV643" s="97"/>
      <c r="AW643" s="97"/>
      <c r="AX643" s="97"/>
      <c r="AY643" s="97"/>
      <c r="AZ643" s="97"/>
      <c r="BA643" s="97"/>
      <c r="BB643" s="97"/>
      <c r="BC643" s="97"/>
      <c r="BD643" s="97"/>
      <c r="BE643" s="97"/>
      <c r="BF643" s="97"/>
      <c r="BG643" s="97"/>
      <c r="BH643" s="97"/>
      <c r="BI643" s="97"/>
      <c r="BJ643" s="97"/>
      <c r="BK643" s="97"/>
      <c r="BL643" s="97"/>
      <c r="BM643" s="97"/>
      <c r="BN643" s="97"/>
      <c r="BO643" s="97"/>
      <c r="BP643" s="97"/>
      <c r="BQ643" s="97"/>
      <c r="BR643" s="97"/>
      <c r="BS643" s="97"/>
      <c r="BT643" s="97"/>
      <c r="BU643" s="97"/>
      <c r="BV643" s="97"/>
      <c r="BW643" s="97"/>
      <c r="BX643" s="97"/>
      <c r="BY643" s="97"/>
      <c r="BZ643" s="97"/>
      <c r="CA643" s="97"/>
      <c r="CB643" s="97"/>
      <c r="CC643" s="97"/>
      <c r="CD643" s="97"/>
      <c r="CE643" s="97"/>
      <c r="CF643" s="97"/>
      <c r="CG643" s="97"/>
      <c r="CH643" s="97"/>
    </row>
    <row r="644" spans="1:86">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Z644" s="100"/>
      <c r="AA644" s="100"/>
      <c r="AB644" s="100"/>
      <c r="AC644" s="100"/>
      <c r="AD644" s="100"/>
      <c r="AE644" s="100"/>
      <c r="AF644" s="100"/>
      <c r="AG644" s="100"/>
      <c r="AH644" s="100"/>
      <c r="AI644" s="100"/>
      <c r="AJ644" s="100"/>
      <c r="AK644" s="100"/>
      <c r="AL644" s="100"/>
      <c r="AM644" s="97"/>
      <c r="AN644" s="97"/>
      <c r="AO644" s="97"/>
      <c r="AP644" s="97"/>
      <c r="AQ644" s="97"/>
      <c r="AR644" s="97"/>
      <c r="AS644" s="97"/>
      <c r="AT644" s="97"/>
      <c r="AU644" s="97"/>
      <c r="AV644" s="97"/>
      <c r="AW644" s="97"/>
      <c r="AX644" s="97"/>
      <c r="AY644" s="97"/>
      <c r="AZ644" s="97"/>
      <c r="BA644" s="97"/>
      <c r="BB644" s="97"/>
      <c r="BC644" s="97"/>
      <c r="BD644" s="97"/>
      <c r="BE644" s="97"/>
      <c r="BF644" s="97"/>
      <c r="BG644" s="97"/>
      <c r="BH644" s="97"/>
      <c r="BI644" s="97"/>
      <c r="BJ644" s="97"/>
      <c r="BK644" s="97"/>
      <c r="BL644" s="97"/>
      <c r="BM644" s="97"/>
      <c r="BN644" s="97"/>
      <c r="BO644" s="97"/>
      <c r="BP644" s="97"/>
      <c r="BQ644" s="97"/>
      <c r="BR644" s="97"/>
      <c r="BS644" s="97"/>
      <c r="BT644" s="97"/>
      <c r="BU644" s="97"/>
      <c r="BV644" s="97"/>
      <c r="BW644" s="97"/>
      <c r="BX644" s="97"/>
      <c r="BY644" s="97"/>
      <c r="BZ644" s="97"/>
      <c r="CA644" s="97"/>
      <c r="CB644" s="97"/>
      <c r="CC644" s="97"/>
      <c r="CD644" s="97"/>
      <c r="CE644" s="97"/>
      <c r="CF644" s="97"/>
      <c r="CG644" s="97"/>
      <c r="CH644" s="97"/>
    </row>
    <row r="645" spans="1:86">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Z645" s="100"/>
      <c r="AA645" s="100"/>
      <c r="AB645" s="100"/>
      <c r="AC645" s="100"/>
      <c r="AD645" s="100"/>
      <c r="AE645" s="100"/>
      <c r="AF645" s="100"/>
      <c r="AG645" s="100"/>
      <c r="AH645" s="100"/>
      <c r="AI645" s="100"/>
      <c r="AJ645" s="100"/>
      <c r="AK645" s="100"/>
      <c r="AL645" s="100"/>
      <c r="AM645" s="97"/>
      <c r="AN645" s="97"/>
      <c r="AO645" s="97"/>
      <c r="AP645" s="97"/>
      <c r="AQ645" s="97"/>
      <c r="AR645" s="97"/>
      <c r="AS645" s="97"/>
      <c r="AT645" s="97"/>
      <c r="AU645" s="97"/>
      <c r="AV645" s="97"/>
      <c r="AW645" s="97"/>
      <c r="AX645" s="97"/>
      <c r="AY645" s="97"/>
      <c r="AZ645" s="97"/>
      <c r="BA645" s="97"/>
      <c r="BB645" s="97"/>
      <c r="BC645" s="97"/>
      <c r="BD645" s="97"/>
      <c r="BE645" s="97"/>
      <c r="BF645" s="97"/>
      <c r="BG645" s="97"/>
      <c r="BH645" s="97"/>
      <c r="BI645" s="97"/>
      <c r="BJ645" s="97"/>
      <c r="BK645" s="97"/>
      <c r="BL645" s="97"/>
      <c r="BM645" s="97"/>
      <c r="BN645" s="97"/>
      <c r="BO645" s="97"/>
      <c r="BP645" s="97"/>
      <c r="BQ645" s="97"/>
      <c r="BR645" s="97"/>
      <c r="BS645" s="97"/>
      <c r="BT645" s="97"/>
      <c r="BU645" s="97"/>
      <c r="BV645" s="97"/>
      <c r="BW645" s="97"/>
      <c r="BX645" s="97"/>
      <c r="BY645" s="97"/>
      <c r="BZ645" s="97"/>
      <c r="CA645" s="97"/>
      <c r="CB645" s="97"/>
      <c r="CC645" s="97"/>
      <c r="CD645" s="97"/>
      <c r="CE645" s="97"/>
      <c r="CF645" s="97"/>
      <c r="CG645" s="97"/>
      <c r="CH645" s="97"/>
    </row>
    <row r="646" spans="1:8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Z646" s="100"/>
      <c r="AA646" s="100"/>
      <c r="AB646" s="100"/>
      <c r="AC646" s="100"/>
      <c r="AD646" s="100"/>
      <c r="AE646" s="100"/>
      <c r="AF646" s="100"/>
      <c r="AG646" s="100"/>
      <c r="AH646" s="100"/>
      <c r="AI646" s="100"/>
      <c r="AJ646" s="100"/>
      <c r="AK646" s="100"/>
      <c r="AL646" s="100"/>
      <c r="AM646" s="97"/>
      <c r="AN646" s="97"/>
      <c r="AO646" s="97"/>
      <c r="AP646" s="97"/>
      <c r="AQ646" s="97"/>
      <c r="AR646" s="97"/>
      <c r="AS646" s="97"/>
      <c r="AT646" s="97"/>
      <c r="AU646" s="97"/>
      <c r="AV646" s="97"/>
      <c r="AW646" s="97"/>
      <c r="AX646" s="97"/>
      <c r="AY646" s="97"/>
      <c r="AZ646" s="97"/>
      <c r="BA646" s="97"/>
      <c r="BB646" s="97"/>
      <c r="BC646" s="97"/>
      <c r="BD646" s="97"/>
      <c r="BE646" s="97"/>
      <c r="BF646" s="97"/>
      <c r="BG646" s="97"/>
      <c r="BH646" s="97"/>
      <c r="BI646" s="97"/>
      <c r="BJ646" s="97"/>
      <c r="BK646" s="97"/>
      <c r="BL646" s="97"/>
      <c r="BM646" s="97"/>
      <c r="BN646" s="97"/>
      <c r="BO646" s="97"/>
      <c r="BP646" s="97"/>
      <c r="BQ646" s="97"/>
      <c r="BR646" s="97"/>
      <c r="BS646" s="97"/>
      <c r="BT646" s="97"/>
      <c r="BU646" s="97"/>
      <c r="BV646" s="97"/>
      <c r="BW646" s="97"/>
      <c r="BX646" s="97"/>
      <c r="BY646" s="97"/>
      <c r="BZ646" s="97"/>
      <c r="CA646" s="97"/>
      <c r="CB646" s="97"/>
      <c r="CC646" s="97"/>
      <c r="CD646" s="97"/>
      <c r="CE646" s="97"/>
      <c r="CF646" s="97"/>
      <c r="CG646" s="97"/>
      <c r="CH646" s="97"/>
    </row>
    <row r="647" spans="1:86">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Z647" s="100"/>
      <c r="AA647" s="100"/>
      <c r="AB647" s="100"/>
      <c r="AC647" s="100"/>
      <c r="AD647" s="100"/>
      <c r="AE647" s="100"/>
      <c r="AF647" s="100"/>
      <c r="AG647" s="100"/>
      <c r="AH647" s="100"/>
      <c r="AI647" s="100"/>
      <c r="AJ647" s="100"/>
      <c r="AK647" s="100"/>
      <c r="AL647" s="100"/>
      <c r="AM647" s="97"/>
      <c r="AN647" s="97"/>
      <c r="AO647" s="97"/>
      <c r="AP647" s="97"/>
      <c r="AQ647" s="97"/>
      <c r="AR647" s="97"/>
      <c r="AS647" s="97"/>
      <c r="AT647" s="97"/>
      <c r="AU647" s="97"/>
      <c r="AV647" s="97"/>
      <c r="AW647" s="97"/>
      <c r="AX647" s="97"/>
      <c r="AY647" s="97"/>
      <c r="AZ647" s="97"/>
      <c r="BA647" s="97"/>
      <c r="BB647" s="97"/>
      <c r="BC647" s="97"/>
      <c r="BD647" s="97"/>
      <c r="BE647" s="97"/>
      <c r="BF647" s="97"/>
      <c r="BG647" s="97"/>
      <c r="BH647" s="97"/>
      <c r="BI647" s="97"/>
      <c r="BJ647" s="97"/>
      <c r="BK647" s="97"/>
      <c r="BL647" s="97"/>
      <c r="BM647" s="97"/>
      <c r="BN647" s="97"/>
      <c r="BO647" s="97"/>
      <c r="BP647" s="97"/>
      <c r="BQ647" s="97"/>
      <c r="BR647" s="97"/>
      <c r="BS647" s="97"/>
      <c r="BT647" s="97"/>
      <c r="BU647" s="97"/>
      <c r="BV647" s="97"/>
      <c r="BW647" s="97"/>
      <c r="BX647" s="97"/>
      <c r="BY647" s="97"/>
      <c r="BZ647" s="97"/>
      <c r="CA647" s="97"/>
      <c r="CB647" s="97"/>
      <c r="CC647" s="97"/>
      <c r="CD647" s="97"/>
      <c r="CE647" s="97"/>
      <c r="CF647" s="97"/>
      <c r="CG647" s="97"/>
      <c r="CH647" s="97"/>
    </row>
    <row r="648" spans="1:86">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Z648" s="100"/>
      <c r="AA648" s="100"/>
      <c r="AB648" s="100"/>
      <c r="AC648" s="100"/>
      <c r="AD648" s="100"/>
      <c r="AE648" s="100"/>
      <c r="AF648" s="100"/>
      <c r="AG648" s="100"/>
      <c r="AH648" s="100"/>
      <c r="AI648" s="100"/>
      <c r="AJ648" s="100"/>
      <c r="AK648" s="100"/>
      <c r="AL648" s="100"/>
      <c r="AM648" s="97"/>
      <c r="AN648" s="97"/>
      <c r="AO648" s="97"/>
      <c r="AP648" s="97"/>
      <c r="AQ648" s="97"/>
      <c r="AR648" s="97"/>
      <c r="AS648" s="97"/>
      <c r="AT648" s="97"/>
      <c r="AU648" s="97"/>
      <c r="AV648" s="97"/>
      <c r="AW648" s="97"/>
      <c r="AX648" s="97"/>
      <c r="AY648" s="97"/>
      <c r="AZ648" s="97"/>
      <c r="BA648" s="97"/>
      <c r="BB648" s="97"/>
      <c r="BC648" s="97"/>
      <c r="BD648" s="97"/>
      <c r="BE648" s="97"/>
      <c r="BF648" s="97"/>
      <c r="BG648" s="97"/>
      <c r="BH648" s="97"/>
      <c r="BI648" s="97"/>
      <c r="BJ648" s="97"/>
      <c r="BK648" s="97"/>
      <c r="BL648" s="97"/>
      <c r="BM648" s="97"/>
      <c r="BN648" s="97"/>
      <c r="BO648" s="97"/>
      <c r="BP648" s="97"/>
      <c r="BQ648" s="97"/>
      <c r="BR648" s="97"/>
      <c r="BS648" s="97"/>
      <c r="BT648" s="97"/>
      <c r="BU648" s="97"/>
      <c r="BV648" s="97"/>
      <c r="BW648" s="97"/>
      <c r="BX648" s="97"/>
      <c r="BY648" s="97"/>
      <c r="BZ648" s="97"/>
      <c r="CA648" s="97"/>
      <c r="CB648" s="97"/>
      <c r="CC648" s="97"/>
      <c r="CD648" s="97"/>
      <c r="CE648" s="97"/>
      <c r="CF648" s="97"/>
      <c r="CG648" s="97"/>
      <c r="CH648" s="97"/>
    </row>
    <row r="649" spans="1:86">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Z649" s="100"/>
      <c r="AA649" s="100"/>
      <c r="AB649" s="100"/>
      <c r="AC649" s="100"/>
      <c r="AD649" s="100"/>
      <c r="AE649" s="100"/>
      <c r="AF649" s="100"/>
      <c r="AG649" s="100"/>
      <c r="AH649" s="100"/>
      <c r="AI649" s="100"/>
      <c r="AJ649" s="100"/>
      <c r="AK649" s="100"/>
      <c r="AL649" s="100"/>
      <c r="AM649" s="97"/>
      <c r="AN649" s="97"/>
      <c r="AO649" s="97"/>
      <c r="AP649" s="97"/>
      <c r="AQ649" s="97"/>
      <c r="AR649" s="97"/>
      <c r="AS649" s="97"/>
      <c r="AT649" s="97"/>
      <c r="AU649" s="97"/>
      <c r="AV649" s="97"/>
      <c r="AW649" s="97"/>
      <c r="AX649" s="97"/>
      <c r="AY649" s="97"/>
      <c r="AZ649" s="97"/>
      <c r="BA649" s="97"/>
      <c r="BB649" s="97"/>
      <c r="BC649" s="97"/>
      <c r="BD649" s="97"/>
      <c r="BE649" s="97"/>
      <c r="BF649" s="97"/>
      <c r="BG649" s="97"/>
      <c r="BH649" s="97"/>
      <c r="BI649" s="97"/>
      <c r="BJ649" s="97"/>
      <c r="BK649" s="97"/>
      <c r="BL649" s="97"/>
      <c r="BM649" s="97"/>
      <c r="BN649" s="97"/>
      <c r="BO649" s="97"/>
      <c r="BP649" s="97"/>
      <c r="BQ649" s="97"/>
      <c r="BR649" s="97"/>
      <c r="BS649" s="97"/>
      <c r="BT649" s="97"/>
      <c r="BU649" s="97"/>
      <c r="BV649" s="97"/>
      <c r="BW649" s="97"/>
      <c r="BX649" s="97"/>
      <c r="BY649" s="97"/>
      <c r="BZ649" s="97"/>
      <c r="CA649" s="97"/>
      <c r="CB649" s="97"/>
      <c r="CC649" s="97"/>
      <c r="CD649" s="97"/>
      <c r="CE649" s="97"/>
      <c r="CF649" s="97"/>
      <c r="CG649" s="97"/>
      <c r="CH649" s="97"/>
    </row>
    <row r="650" spans="1:86">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Z650" s="100"/>
      <c r="AA650" s="100"/>
      <c r="AB650" s="100"/>
      <c r="AC650" s="100"/>
      <c r="AD650" s="100"/>
      <c r="AE650" s="100"/>
      <c r="AF650" s="100"/>
      <c r="AG650" s="100"/>
      <c r="AH650" s="100"/>
      <c r="AI650" s="100"/>
      <c r="AJ650" s="100"/>
      <c r="AK650" s="100"/>
      <c r="AL650" s="100"/>
      <c r="AM650" s="97"/>
      <c r="AN650" s="97"/>
      <c r="AO650" s="97"/>
      <c r="AP650" s="97"/>
      <c r="AQ650" s="97"/>
      <c r="AR650" s="97"/>
      <c r="AS650" s="97"/>
      <c r="AT650" s="97"/>
      <c r="AU650" s="97"/>
      <c r="AV650" s="97"/>
      <c r="AW650" s="97"/>
      <c r="AX650" s="97"/>
      <c r="AY650" s="97"/>
      <c r="AZ650" s="97"/>
      <c r="BA650" s="97"/>
      <c r="BB650" s="97"/>
      <c r="BC650" s="97"/>
      <c r="BD650" s="97"/>
      <c r="BE650" s="97"/>
      <c r="BF650" s="97"/>
      <c r="BG650" s="97"/>
      <c r="BH650" s="97"/>
      <c r="BI650" s="97"/>
      <c r="BJ650" s="97"/>
      <c r="BK650" s="97"/>
      <c r="BL650" s="97"/>
      <c r="BM650" s="97"/>
      <c r="BN650" s="97"/>
      <c r="BO650" s="97"/>
      <c r="BP650" s="97"/>
      <c r="BQ650" s="97"/>
      <c r="BR650" s="97"/>
      <c r="BS650" s="97"/>
      <c r="BT650" s="97"/>
      <c r="BU650" s="97"/>
      <c r="BV650" s="97"/>
      <c r="BW650" s="97"/>
      <c r="BX650" s="97"/>
      <c r="BY650" s="97"/>
      <c r="BZ650" s="97"/>
      <c r="CA650" s="97"/>
      <c r="CB650" s="97"/>
      <c r="CC650" s="97"/>
      <c r="CD650" s="97"/>
      <c r="CE650" s="97"/>
      <c r="CF650" s="97"/>
      <c r="CG650" s="97"/>
      <c r="CH650" s="97"/>
    </row>
    <row r="651" spans="1:86">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Z651" s="100"/>
      <c r="AA651" s="100"/>
      <c r="AB651" s="100"/>
      <c r="AC651" s="100"/>
      <c r="AD651" s="100"/>
      <c r="AE651" s="100"/>
      <c r="AF651" s="100"/>
      <c r="AG651" s="100"/>
      <c r="AH651" s="100"/>
      <c r="AI651" s="100"/>
      <c r="AJ651" s="100"/>
      <c r="AK651" s="100"/>
      <c r="AL651" s="100"/>
      <c r="AM651" s="97"/>
      <c r="AN651" s="97"/>
      <c r="AO651" s="97"/>
      <c r="AP651" s="97"/>
      <c r="AQ651" s="97"/>
      <c r="AR651" s="97"/>
      <c r="AS651" s="97"/>
      <c r="AT651" s="97"/>
      <c r="AU651" s="97"/>
      <c r="AV651" s="97"/>
      <c r="AW651" s="97"/>
      <c r="AX651" s="97"/>
      <c r="AY651" s="97"/>
      <c r="AZ651" s="97"/>
      <c r="BA651" s="97"/>
      <c r="BB651" s="97"/>
      <c r="BC651" s="97"/>
      <c r="BD651" s="97"/>
      <c r="BE651" s="97"/>
      <c r="BF651" s="97"/>
      <c r="BG651" s="97"/>
      <c r="BH651" s="97"/>
      <c r="BI651" s="97"/>
      <c r="BJ651" s="97"/>
      <c r="BK651" s="97"/>
      <c r="BL651" s="97"/>
      <c r="BM651" s="97"/>
      <c r="BN651" s="97"/>
      <c r="BO651" s="97"/>
      <c r="BP651" s="97"/>
      <c r="BQ651" s="97"/>
      <c r="BR651" s="97"/>
      <c r="BS651" s="97"/>
      <c r="BT651" s="97"/>
      <c r="BU651" s="97"/>
      <c r="BV651" s="97"/>
      <c r="BW651" s="97"/>
      <c r="BX651" s="97"/>
      <c r="BY651" s="97"/>
      <c r="BZ651" s="97"/>
      <c r="CA651" s="97"/>
      <c r="CB651" s="97"/>
      <c r="CC651" s="97"/>
      <c r="CD651" s="97"/>
      <c r="CE651" s="97"/>
      <c r="CF651" s="97"/>
      <c r="CG651" s="97"/>
      <c r="CH651" s="97"/>
    </row>
    <row r="652" spans="1:86">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Z652" s="100"/>
      <c r="AA652" s="100"/>
      <c r="AB652" s="100"/>
      <c r="AC652" s="100"/>
      <c r="AD652" s="100"/>
      <c r="AE652" s="100"/>
      <c r="AF652" s="100"/>
      <c r="AG652" s="100"/>
      <c r="AH652" s="100"/>
      <c r="AI652" s="100"/>
      <c r="AJ652" s="100"/>
      <c r="AK652" s="100"/>
      <c r="AL652" s="100"/>
      <c r="AM652" s="97"/>
      <c r="AN652" s="97"/>
      <c r="AO652" s="97"/>
      <c r="AP652" s="97"/>
      <c r="AQ652" s="97"/>
      <c r="AR652" s="97"/>
      <c r="AS652" s="97"/>
      <c r="AT652" s="97"/>
      <c r="AU652" s="97"/>
      <c r="AV652" s="97"/>
      <c r="AW652" s="97"/>
      <c r="AX652" s="97"/>
      <c r="AY652" s="97"/>
      <c r="AZ652" s="97"/>
      <c r="BA652" s="97"/>
      <c r="BB652" s="97"/>
      <c r="BC652" s="97"/>
      <c r="BD652" s="97"/>
      <c r="BE652" s="97"/>
      <c r="BF652" s="97"/>
      <c r="BG652" s="97"/>
      <c r="BH652" s="97"/>
      <c r="BI652" s="97"/>
      <c r="BJ652" s="97"/>
      <c r="BK652" s="97"/>
      <c r="BL652" s="97"/>
      <c r="BM652" s="97"/>
      <c r="BN652" s="97"/>
      <c r="BO652" s="97"/>
      <c r="BP652" s="97"/>
      <c r="BQ652" s="97"/>
      <c r="BR652" s="97"/>
      <c r="BS652" s="97"/>
      <c r="BT652" s="97"/>
      <c r="BU652" s="97"/>
      <c r="BV652" s="97"/>
      <c r="BW652" s="97"/>
      <c r="BX652" s="97"/>
      <c r="BY652" s="97"/>
      <c r="BZ652" s="97"/>
      <c r="CA652" s="97"/>
      <c r="CB652" s="97"/>
      <c r="CC652" s="97"/>
      <c r="CD652" s="97"/>
      <c r="CE652" s="97"/>
      <c r="CF652" s="97"/>
      <c r="CG652" s="97"/>
      <c r="CH652" s="97"/>
    </row>
    <row r="653" spans="1:86">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Z653" s="100"/>
      <c r="AA653" s="100"/>
      <c r="AB653" s="100"/>
      <c r="AC653" s="100"/>
      <c r="AD653" s="100"/>
      <c r="AE653" s="100"/>
      <c r="AF653" s="100"/>
      <c r="AG653" s="100"/>
      <c r="AH653" s="100"/>
      <c r="AI653" s="100"/>
      <c r="AJ653" s="100"/>
      <c r="AK653" s="100"/>
      <c r="AL653" s="100"/>
      <c r="AM653" s="97"/>
      <c r="AN653" s="97"/>
      <c r="AO653" s="97"/>
      <c r="AP653" s="97"/>
      <c r="AQ653" s="97"/>
      <c r="AR653" s="97"/>
      <c r="AS653" s="97"/>
      <c r="AT653" s="97"/>
      <c r="AU653" s="97"/>
      <c r="AV653" s="97"/>
      <c r="AW653" s="97"/>
      <c r="AX653" s="97"/>
      <c r="AY653" s="97"/>
      <c r="AZ653" s="97"/>
      <c r="BA653" s="97"/>
      <c r="BB653" s="97"/>
      <c r="BC653" s="97"/>
      <c r="BD653" s="97"/>
      <c r="BE653" s="97"/>
      <c r="BF653" s="97"/>
      <c r="BG653" s="97"/>
      <c r="BH653" s="97"/>
      <c r="BI653" s="97"/>
      <c r="BJ653" s="97"/>
      <c r="BK653" s="97"/>
      <c r="BL653" s="97"/>
      <c r="BM653" s="97"/>
      <c r="BN653" s="97"/>
      <c r="BO653" s="97"/>
      <c r="BP653" s="97"/>
      <c r="BQ653" s="97"/>
      <c r="BR653" s="97"/>
      <c r="BS653" s="97"/>
      <c r="BT653" s="97"/>
      <c r="BU653" s="97"/>
      <c r="BV653" s="97"/>
      <c r="BW653" s="97"/>
      <c r="BX653" s="97"/>
      <c r="BY653" s="97"/>
      <c r="BZ653" s="97"/>
      <c r="CA653" s="97"/>
      <c r="CB653" s="97"/>
      <c r="CC653" s="97"/>
      <c r="CD653" s="97"/>
      <c r="CE653" s="97"/>
      <c r="CF653" s="97"/>
      <c r="CG653" s="97"/>
      <c r="CH653" s="97"/>
    </row>
    <row r="654" spans="1:86">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Z654" s="100"/>
      <c r="AA654" s="100"/>
      <c r="AB654" s="100"/>
      <c r="AC654" s="100"/>
      <c r="AD654" s="100"/>
      <c r="AE654" s="100"/>
      <c r="AF654" s="100"/>
      <c r="AG654" s="100"/>
      <c r="AH654" s="100"/>
      <c r="AI654" s="100"/>
      <c r="AJ654" s="100"/>
      <c r="AK654" s="100"/>
      <c r="AL654" s="100"/>
      <c r="AM654" s="97"/>
      <c r="AN654" s="97"/>
      <c r="AO654" s="97"/>
      <c r="AP654" s="97"/>
      <c r="AQ654" s="97"/>
      <c r="AR654" s="97"/>
      <c r="AS654" s="97"/>
      <c r="AT654" s="97"/>
      <c r="AU654" s="97"/>
      <c r="AV654" s="97"/>
      <c r="AW654" s="97"/>
      <c r="AX654" s="97"/>
      <c r="AY654" s="97"/>
      <c r="AZ654" s="97"/>
      <c r="BA654" s="97"/>
      <c r="BB654" s="97"/>
      <c r="BC654" s="97"/>
      <c r="BD654" s="97"/>
      <c r="BE654" s="97"/>
      <c r="BF654" s="97"/>
      <c r="BG654" s="97"/>
      <c r="BH654" s="97"/>
      <c r="BI654" s="97"/>
      <c r="BJ654" s="97"/>
      <c r="BK654" s="97"/>
      <c r="BL654" s="97"/>
      <c r="BM654" s="97"/>
      <c r="BN654" s="97"/>
      <c r="BO654" s="97"/>
      <c r="BP654" s="97"/>
      <c r="BQ654" s="97"/>
      <c r="BR654" s="97"/>
      <c r="BS654" s="97"/>
      <c r="BT654" s="97"/>
      <c r="BU654" s="97"/>
      <c r="BV654" s="97"/>
      <c r="BW654" s="97"/>
      <c r="BX654" s="97"/>
      <c r="BY654" s="97"/>
      <c r="BZ654" s="97"/>
      <c r="CA654" s="97"/>
      <c r="CB654" s="97"/>
      <c r="CC654" s="97"/>
      <c r="CD654" s="97"/>
      <c r="CE654" s="97"/>
      <c r="CF654" s="97"/>
      <c r="CG654" s="97"/>
      <c r="CH654" s="97"/>
    </row>
    <row r="655" spans="1:86">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Z655" s="100"/>
      <c r="AA655" s="100"/>
      <c r="AB655" s="100"/>
      <c r="AC655" s="100"/>
      <c r="AD655" s="100"/>
      <c r="AE655" s="100"/>
      <c r="AF655" s="100"/>
      <c r="AG655" s="100"/>
      <c r="AH655" s="100"/>
      <c r="AI655" s="100"/>
      <c r="AJ655" s="100"/>
      <c r="AK655" s="100"/>
      <c r="AL655" s="100"/>
      <c r="AM655" s="97"/>
      <c r="AN655" s="97"/>
      <c r="AO655" s="97"/>
      <c r="AP655" s="97"/>
      <c r="AQ655" s="97"/>
      <c r="AR655" s="97"/>
      <c r="AS655" s="97"/>
      <c r="AT655" s="97"/>
      <c r="AU655" s="97"/>
      <c r="AV655" s="97"/>
      <c r="AW655" s="97"/>
      <c r="AX655" s="97"/>
      <c r="AY655" s="97"/>
      <c r="AZ655" s="97"/>
      <c r="BA655" s="97"/>
      <c r="BB655" s="97"/>
      <c r="BC655" s="97"/>
      <c r="BD655" s="97"/>
      <c r="BE655" s="97"/>
      <c r="BF655" s="97"/>
      <c r="BG655" s="97"/>
      <c r="BH655" s="97"/>
      <c r="BI655" s="97"/>
      <c r="BJ655" s="97"/>
      <c r="BK655" s="97"/>
      <c r="BL655" s="97"/>
      <c r="BM655" s="97"/>
      <c r="BN655" s="97"/>
      <c r="BO655" s="97"/>
      <c r="BP655" s="97"/>
      <c r="BQ655" s="97"/>
      <c r="BR655" s="97"/>
      <c r="BS655" s="97"/>
      <c r="BT655" s="97"/>
      <c r="BU655" s="97"/>
      <c r="BV655" s="97"/>
      <c r="BW655" s="97"/>
      <c r="BX655" s="97"/>
      <c r="BY655" s="97"/>
      <c r="BZ655" s="97"/>
      <c r="CA655" s="97"/>
      <c r="CB655" s="97"/>
      <c r="CC655" s="97"/>
      <c r="CD655" s="97"/>
      <c r="CE655" s="97"/>
      <c r="CF655" s="97"/>
      <c r="CG655" s="97"/>
      <c r="CH655" s="97"/>
    </row>
    <row r="656" spans="1:8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Z656" s="100"/>
      <c r="AA656" s="100"/>
      <c r="AB656" s="100"/>
      <c r="AC656" s="100"/>
      <c r="AD656" s="100"/>
      <c r="AE656" s="100"/>
      <c r="AF656" s="100"/>
      <c r="AG656" s="100"/>
      <c r="AH656" s="100"/>
      <c r="AI656" s="100"/>
      <c r="AJ656" s="100"/>
      <c r="AK656" s="100"/>
      <c r="AL656" s="100"/>
      <c r="AM656" s="97"/>
      <c r="AN656" s="97"/>
      <c r="AO656" s="97"/>
      <c r="AP656" s="97"/>
      <c r="AQ656" s="97"/>
      <c r="AR656" s="97"/>
      <c r="AS656" s="97"/>
      <c r="AT656" s="97"/>
      <c r="AU656" s="97"/>
      <c r="AV656" s="97"/>
      <c r="AW656" s="97"/>
      <c r="AX656" s="97"/>
      <c r="AY656" s="97"/>
      <c r="AZ656" s="97"/>
      <c r="BA656" s="97"/>
      <c r="BB656" s="97"/>
      <c r="BC656" s="97"/>
      <c r="BD656" s="97"/>
      <c r="BE656" s="97"/>
      <c r="BF656" s="97"/>
      <c r="BG656" s="97"/>
      <c r="BH656" s="97"/>
      <c r="BI656" s="97"/>
      <c r="BJ656" s="97"/>
      <c r="BK656" s="97"/>
      <c r="BL656" s="97"/>
      <c r="BM656" s="97"/>
      <c r="BN656" s="97"/>
      <c r="BO656" s="97"/>
      <c r="BP656" s="97"/>
      <c r="BQ656" s="97"/>
      <c r="BR656" s="97"/>
      <c r="BS656" s="97"/>
      <c r="BT656" s="97"/>
      <c r="BU656" s="97"/>
      <c r="BV656" s="97"/>
      <c r="BW656" s="97"/>
      <c r="BX656" s="97"/>
      <c r="BY656" s="97"/>
      <c r="BZ656" s="97"/>
      <c r="CA656" s="97"/>
      <c r="CB656" s="97"/>
      <c r="CC656" s="97"/>
      <c r="CD656" s="97"/>
      <c r="CE656" s="97"/>
      <c r="CF656" s="97"/>
      <c r="CG656" s="97"/>
      <c r="CH656" s="97"/>
    </row>
    <row r="657" spans="1:86">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Z657" s="100"/>
      <c r="AA657" s="100"/>
      <c r="AB657" s="100"/>
      <c r="AC657" s="100"/>
      <c r="AD657" s="100"/>
      <c r="AE657" s="100"/>
      <c r="AF657" s="100"/>
      <c r="AG657" s="100"/>
      <c r="AH657" s="100"/>
      <c r="AI657" s="100"/>
      <c r="AJ657" s="100"/>
      <c r="AK657" s="100"/>
      <c r="AL657" s="100"/>
      <c r="AM657" s="97"/>
      <c r="AN657" s="97"/>
      <c r="AO657" s="97"/>
      <c r="AP657" s="97"/>
      <c r="AQ657" s="97"/>
      <c r="AR657" s="97"/>
      <c r="AS657" s="97"/>
      <c r="AT657" s="97"/>
      <c r="AU657" s="97"/>
      <c r="AV657" s="97"/>
      <c r="AW657" s="97"/>
      <c r="AX657" s="97"/>
      <c r="AY657" s="97"/>
      <c r="AZ657" s="97"/>
      <c r="BA657" s="97"/>
      <c r="BB657" s="97"/>
      <c r="BC657" s="97"/>
      <c r="BD657" s="97"/>
      <c r="BE657" s="97"/>
      <c r="BF657" s="97"/>
      <c r="BG657" s="97"/>
      <c r="BH657" s="97"/>
      <c r="BI657" s="97"/>
      <c r="BJ657" s="97"/>
      <c r="BK657" s="97"/>
      <c r="BL657" s="97"/>
      <c r="BM657" s="97"/>
      <c r="BN657" s="97"/>
      <c r="BO657" s="97"/>
      <c r="BP657" s="97"/>
      <c r="BQ657" s="97"/>
      <c r="BR657" s="97"/>
      <c r="BS657" s="97"/>
      <c r="BT657" s="97"/>
      <c r="BU657" s="97"/>
      <c r="BV657" s="97"/>
      <c r="BW657" s="97"/>
      <c r="BX657" s="97"/>
      <c r="BY657" s="97"/>
      <c r="BZ657" s="97"/>
      <c r="CA657" s="97"/>
      <c r="CB657" s="97"/>
      <c r="CC657" s="97"/>
      <c r="CD657" s="97"/>
      <c r="CE657" s="97"/>
      <c r="CF657" s="97"/>
      <c r="CG657" s="97"/>
      <c r="CH657" s="97"/>
    </row>
    <row r="658" spans="1:86">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Z658" s="100"/>
      <c r="AA658" s="100"/>
      <c r="AB658" s="100"/>
      <c r="AC658" s="100"/>
      <c r="AD658" s="100"/>
      <c r="AE658" s="100"/>
      <c r="AF658" s="100"/>
      <c r="AG658" s="100"/>
      <c r="AH658" s="100"/>
      <c r="AI658" s="100"/>
      <c r="AJ658" s="100"/>
      <c r="AK658" s="100"/>
      <c r="AL658" s="100"/>
      <c r="AM658" s="97"/>
      <c r="AN658" s="97"/>
      <c r="AO658" s="97"/>
      <c r="AP658" s="97"/>
      <c r="AQ658" s="97"/>
      <c r="AR658" s="97"/>
      <c r="AS658" s="97"/>
      <c r="AT658" s="97"/>
      <c r="AU658" s="97"/>
      <c r="AV658" s="97"/>
      <c r="AW658" s="97"/>
      <c r="AX658" s="97"/>
      <c r="AY658" s="97"/>
      <c r="AZ658" s="97"/>
      <c r="BA658" s="97"/>
      <c r="BB658" s="97"/>
      <c r="BC658" s="97"/>
      <c r="BD658" s="97"/>
      <c r="BE658" s="97"/>
      <c r="BF658" s="97"/>
      <c r="BG658" s="97"/>
      <c r="BH658" s="97"/>
      <c r="BI658" s="97"/>
      <c r="BJ658" s="97"/>
      <c r="BK658" s="97"/>
      <c r="BL658" s="97"/>
      <c r="BM658" s="97"/>
      <c r="BN658" s="97"/>
      <c r="BO658" s="97"/>
      <c r="BP658" s="97"/>
      <c r="BQ658" s="97"/>
      <c r="BR658" s="97"/>
      <c r="BS658" s="97"/>
      <c r="BT658" s="97"/>
      <c r="BU658" s="97"/>
      <c r="BV658" s="97"/>
      <c r="BW658" s="97"/>
      <c r="BX658" s="97"/>
      <c r="BY658" s="97"/>
      <c r="BZ658" s="97"/>
      <c r="CA658" s="97"/>
      <c r="CB658" s="97"/>
      <c r="CC658" s="97"/>
      <c r="CD658" s="97"/>
      <c r="CE658" s="97"/>
      <c r="CF658" s="97"/>
      <c r="CG658" s="97"/>
      <c r="CH658" s="97"/>
    </row>
    <row r="659" spans="1:86">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Z659" s="100"/>
      <c r="AA659" s="100"/>
      <c r="AB659" s="100"/>
      <c r="AC659" s="100"/>
      <c r="AD659" s="100"/>
      <c r="AE659" s="100"/>
      <c r="AF659" s="100"/>
      <c r="AG659" s="100"/>
      <c r="AH659" s="100"/>
      <c r="AI659" s="100"/>
      <c r="AJ659" s="100"/>
      <c r="AK659" s="100"/>
      <c r="AL659" s="100"/>
      <c r="AM659" s="97"/>
      <c r="AN659" s="97"/>
      <c r="AO659" s="97"/>
      <c r="AP659" s="97"/>
      <c r="AQ659" s="97"/>
      <c r="AR659" s="97"/>
      <c r="AS659" s="97"/>
      <c r="AT659" s="97"/>
      <c r="AU659" s="97"/>
      <c r="AV659" s="97"/>
      <c r="AW659" s="97"/>
      <c r="AX659" s="97"/>
      <c r="AY659" s="97"/>
      <c r="AZ659" s="97"/>
      <c r="BA659" s="97"/>
      <c r="BB659" s="97"/>
      <c r="BC659" s="97"/>
      <c r="BD659" s="97"/>
      <c r="BE659" s="97"/>
      <c r="BF659" s="97"/>
      <c r="BG659" s="97"/>
      <c r="BH659" s="97"/>
      <c r="BI659" s="97"/>
      <c r="BJ659" s="97"/>
      <c r="BK659" s="97"/>
      <c r="BL659" s="97"/>
      <c r="BM659" s="97"/>
      <c r="BN659" s="97"/>
      <c r="BO659" s="97"/>
      <c r="BP659" s="97"/>
      <c r="BQ659" s="97"/>
      <c r="BR659" s="97"/>
      <c r="BS659" s="97"/>
      <c r="BT659" s="97"/>
      <c r="BU659" s="97"/>
      <c r="BV659" s="97"/>
      <c r="BW659" s="97"/>
      <c r="BX659" s="97"/>
      <c r="BY659" s="97"/>
      <c r="BZ659" s="97"/>
      <c r="CA659" s="97"/>
      <c r="CB659" s="97"/>
      <c r="CC659" s="97"/>
      <c r="CD659" s="97"/>
      <c r="CE659" s="97"/>
      <c r="CF659" s="97"/>
      <c r="CG659" s="97"/>
      <c r="CH659" s="97"/>
    </row>
    <row r="660" spans="1:86">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Z660" s="100"/>
      <c r="AA660" s="100"/>
      <c r="AB660" s="100"/>
      <c r="AC660" s="100"/>
      <c r="AD660" s="100"/>
      <c r="AE660" s="100"/>
      <c r="AF660" s="100"/>
      <c r="AG660" s="100"/>
      <c r="AH660" s="100"/>
      <c r="AI660" s="100"/>
      <c r="AJ660" s="100"/>
      <c r="AK660" s="100"/>
      <c r="AL660" s="100"/>
      <c r="AM660" s="97"/>
      <c r="AN660" s="97"/>
      <c r="AO660" s="97"/>
      <c r="AP660" s="97"/>
      <c r="AQ660" s="97"/>
      <c r="AR660" s="97"/>
      <c r="AS660" s="97"/>
      <c r="AT660" s="97"/>
      <c r="AU660" s="97"/>
      <c r="AV660" s="97"/>
      <c r="AW660" s="97"/>
      <c r="AX660" s="97"/>
      <c r="AY660" s="97"/>
      <c r="AZ660" s="97"/>
      <c r="BA660" s="97"/>
      <c r="BB660" s="97"/>
      <c r="BC660" s="97"/>
      <c r="BD660" s="97"/>
      <c r="BE660" s="97"/>
      <c r="BF660" s="97"/>
      <c r="BG660" s="97"/>
      <c r="BH660" s="97"/>
      <c r="BI660" s="97"/>
      <c r="BJ660" s="97"/>
      <c r="BK660" s="97"/>
      <c r="BL660" s="97"/>
      <c r="BM660" s="97"/>
      <c r="BN660" s="97"/>
      <c r="BO660" s="97"/>
      <c r="BP660" s="97"/>
      <c r="BQ660" s="97"/>
      <c r="BR660" s="97"/>
      <c r="BS660" s="97"/>
      <c r="BT660" s="97"/>
      <c r="BU660" s="97"/>
      <c r="BV660" s="97"/>
      <c r="BW660" s="97"/>
      <c r="BX660" s="97"/>
      <c r="BY660" s="97"/>
      <c r="BZ660" s="97"/>
      <c r="CA660" s="97"/>
      <c r="CB660" s="97"/>
      <c r="CC660" s="97"/>
      <c r="CD660" s="97"/>
      <c r="CE660" s="97"/>
      <c r="CF660" s="97"/>
      <c r="CG660" s="97"/>
      <c r="CH660" s="97"/>
    </row>
    <row r="661" spans="1:86">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Z661" s="100"/>
      <c r="AA661" s="100"/>
      <c r="AB661" s="100"/>
      <c r="AC661" s="100"/>
      <c r="AD661" s="100"/>
      <c r="AE661" s="100"/>
      <c r="AF661" s="100"/>
      <c r="AG661" s="100"/>
      <c r="AH661" s="100"/>
      <c r="AI661" s="100"/>
      <c r="AJ661" s="100"/>
      <c r="AK661" s="100"/>
      <c r="AL661" s="100"/>
      <c r="AM661" s="97"/>
      <c r="AN661" s="97"/>
      <c r="AO661" s="97"/>
      <c r="AP661" s="97"/>
      <c r="AQ661" s="97"/>
      <c r="AR661" s="97"/>
      <c r="AS661" s="97"/>
      <c r="AT661" s="97"/>
      <c r="AU661" s="97"/>
      <c r="AV661" s="97"/>
      <c r="AW661" s="97"/>
      <c r="AX661" s="97"/>
      <c r="AY661" s="97"/>
      <c r="AZ661" s="97"/>
      <c r="BA661" s="97"/>
      <c r="BB661" s="97"/>
      <c r="BC661" s="97"/>
      <c r="BD661" s="97"/>
      <c r="BE661" s="97"/>
      <c r="BF661" s="97"/>
      <c r="BG661" s="97"/>
      <c r="BH661" s="97"/>
      <c r="BI661" s="97"/>
      <c r="BJ661" s="97"/>
      <c r="BK661" s="97"/>
      <c r="BL661" s="97"/>
      <c r="BM661" s="97"/>
      <c r="BN661" s="97"/>
      <c r="BO661" s="97"/>
      <c r="BP661" s="97"/>
      <c r="BQ661" s="97"/>
      <c r="BR661" s="97"/>
      <c r="BS661" s="97"/>
      <c r="BT661" s="97"/>
      <c r="BU661" s="97"/>
      <c r="BV661" s="97"/>
      <c r="BW661" s="97"/>
      <c r="BX661" s="97"/>
      <c r="BY661" s="97"/>
      <c r="BZ661" s="97"/>
      <c r="CA661" s="97"/>
      <c r="CB661" s="97"/>
      <c r="CC661" s="97"/>
      <c r="CD661" s="97"/>
      <c r="CE661" s="97"/>
      <c r="CF661" s="97"/>
      <c r="CG661" s="97"/>
      <c r="CH661" s="97"/>
    </row>
    <row r="662" spans="1:86">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Z662" s="100"/>
      <c r="AA662" s="100"/>
      <c r="AB662" s="100"/>
      <c r="AC662" s="100"/>
      <c r="AD662" s="100"/>
      <c r="AE662" s="100"/>
      <c r="AF662" s="100"/>
      <c r="AG662" s="100"/>
      <c r="AH662" s="100"/>
      <c r="AI662" s="100"/>
      <c r="AJ662" s="100"/>
      <c r="AK662" s="100"/>
      <c r="AL662" s="100"/>
      <c r="AM662" s="97"/>
      <c r="AN662" s="97"/>
      <c r="AO662" s="97"/>
      <c r="AP662" s="97"/>
      <c r="AQ662" s="97"/>
      <c r="AR662" s="97"/>
      <c r="AS662" s="97"/>
      <c r="AT662" s="97"/>
      <c r="AU662" s="97"/>
      <c r="AV662" s="97"/>
      <c r="AW662" s="97"/>
      <c r="AX662" s="97"/>
      <c r="AY662" s="97"/>
      <c r="AZ662" s="97"/>
      <c r="BA662" s="97"/>
      <c r="BB662" s="97"/>
      <c r="BC662" s="97"/>
      <c r="BD662" s="97"/>
      <c r="BE662" s="97"/>
      <c r="BF662" s="97"/>
      <c r="BG662" s="97"/>
      <c r="BH662" s="97"/>
      <c r="BI662" s="97"/>
      <c r="BJ662" s="97"/>
      <c r="BK662" s="97"/>
      <c r="BL662" s="97"/>
      <c r="BM662" s="97"/>
      <c r="BN662" s="97"/>
      <c r="BO662" s="97"/>
      <c r="BP662" s="97"/>
      <c r="BQ662" s="97"/>
      <c r="BR662" s="97"/>
      <c r="BS662" s="97"/>
      <c r="BT662" s="97"/>
      <c r="BU662" s="97"/>
      <c r="BV662" s="97"/>
      <c r="BW662" s="97"/>
      <c r="BX662" s="97"/>
      <c r="BY662" s="97"/>
      <c r="BZ662" s="97"/>
      <c r="CA662" s="97"/>
      <c r="CB662" s="97"/>
      <c r="CC662" s="97"/>
      <c r="CD662" s="97"/>
      <c r="CE662" s="97"/>
      <c r="CF662" s="97"/>
      <c r="CG662" s="97"/>
      <c r="CH662" s="97"/>
    </row>
    <row r="663" spans="1:86">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Z663" s="100"/>
      <c r="AA663" s="100"/>
      <c r="AB663" s="100"/>
      <c r="AC663" s="100"/>
      <c r="AD663" s="100"/>
      <c r="AE663" s="100"/>
      <c r="AF663" s="100"/>
      <c r="AG663" s="100"/>
      <c r="AH663" s="100"/>
      <c r="AI663" s="100"/>
      <c r="AJ663" s="100"/>
      <c r="AK663" s="100"/>
      <c r="AL663" s="100"/>
      <c r="AM663" s="97"/>
      <c r="AN663" s="97"/>
      <c r="AO663" s="97"/>
      <c r="AP663" s="97"/>
      <c r="AQ663" s="97"/>
      <c r="AR663" s="97"/>
      <c r="AS663" s="97"/>
      <c r="AT663" s="97"/>
      <c r="AU663" s="97"/>
      <c r="AV663" s="97"/>
      <c r="AW663" s="97"/>
      <c r="AX663" s="97"/>
      <c r="AY663" s="97"/>
      <c r="AZ663" s="97"/>
      <c r="BA663" s="97"/>
      <c r="BB663" s="97"/>
      <c r="BC663" s="97"/>
      <c r="BD663" s="97"/>
      <c r="BE663" s="97"/>
      <c r="BF663" s="97"/>
      <c r="BG663" s="97"/>
      <c r="BH663" s="97"/>
      <c r="BI663" s="97"/>
      <c r="BJ663" s="97"/>
      <c r="BK663" s="97"/>
      <c r="BL663" s="97"/>
      <c r="BM663" s="97"/>
      <c r="BN663" s="97"/>
      <c r="BO663" s="97"/>
      <c r="BP663" s="97"/>
      <c r="BQ663" s="97"/>
      <c r="BR663" s="97"/>
      <c r="BS663" s="97"/>
      <c r="BT663" s="97"/>
      <c r="BU663" s="97"/>
      <c r="BV663" s="97"/>
      <c r="BW663" s="97"/>
      <c r="BX663" s="97"/>
      <c r="BY663" s="97"/>
      <c r="BZ663" s="97"/>
      <c r="CA663" s="97"/>
      <c r="CB663" s="97"/>
      <c r="CC663" s="97"/>
      <c r="CD663" s="97"/>
      <c r="CE663" s="97"/>
      <c r="CF663" s="97"/>
      <c r="CG663" s="97"/>
      <c r="CH663" s="97"/>
    </row>
    <row r="664" spans="1:86">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Z664" s="100"/>
      <c r="AA664" s="100"/>
      <c r="AB664" s="100"/>
      <c r="AC664" s="100"/>
      <c r="AD664" s="100"/>
      <c r="AE664" s="100"/>
      <c r="AF664" s="100"/>
      <c r="AG664" s="100"/>
      <c r="AH664" s="100"/>
      <c r="AI664" s="100"/>
      <c r="AJ664" s="100"/>
      <c r="AK664" s="100"/>
      <c r="AL664" s="100"/>
      <c r="AM664" s="97"/>
      <c r="AN664" s="97"/>
      <c r="AO664" s="97"/>
      <c r="AP664" s="97"/>
      <c r="AQ664" s="97"/>
      <c r="AR664" s="97"/>
      <c r="AS664" s="97"/>
      <c r="AT664" s="97"/>
      <c r="AU664" s="97"/>
      <c r="AV664" s="97"/>
      <c r="AW664" s="97"/>
      <c r="AX664" s="97"/>
      <c r="AY664" s="97"/>
      <c r="AZ664" s="97"/>
      <c r="BA664" s="97"/>
      <c r="BB664" s="97"/>
      <c r="BC664" s="97"/>
      <c r="BD664" s="97"/>
      <c r="BE664" s="97"/>
      <c r="BF664" s="97"/>
      <c r="BG664" s="97"/>
      <c r="BH664" s="97"/>
      <c r="BI664" s="97"/>
      <c r="BJ664" s="97"/>
      <c r="BK664" s="97"/>
      <c r="BL664" s="97"/>
      <c r="BM664" s="97"/>
      <c r="BN664" s="97"/>
      <c r="BO664" s="97"/>
      <c r="BP664" s="97"/>
      <c r="BQ664" s="97"/>
      <c r="BR664" s="97"/>
      <c r="BS664" s="97"/>
      <c r="BT664" s="97"/>
      <c r="BU664" s="97"/>
      <c r="BV664" s="97"/>
      <c r="BW664" s="97"/>
      <c r="BX664" s="97"/>
      <c r="BY664" s="97"/>
      <c r="BZ664" s="97"/>
      <c r="CA664" s="97"/>
      <c r="CB664" s="97"/>
      <c r="CC664" s="97"/>
      <c r="CD664" s="97"/>
      <c r="CE664" s="97"/>
      <c r="CF664" s="97"/>
      <c r="CG664" s="97"/>
      <c r="CH664" s="97"/>
    </row>
    <row r="665" spans="1:86">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Z665" s="100"/>
      <c r="AA665" s="100"/>
      <c r="AB665" s="100"/>
      <c r="AC665" s="100"/>
      <c r="AD665" s="100"/>
      <c r="AE665" s="100"/>
      <c r="AF665" s="100"/>
      <c r="AG665" s="100"/>
      <c r="AH665" s="100"/>
      <c r="AI665" s="100"/>
      <c r="AJ665" s="100"/>
      <c r="AK665" s="100"/>
      <c r="AL665" s="100"/>
      <c r="AM665" s="97"/>
      <c r="AN665" s="97"/>
      <c r="AO665" s="97"/>
      <c r="AP665" s="97"/>
      <c r="AQ665" s="97"/>
      <c r="AR665" s="97"/>
      <c r="AS665" s="97"/>
      <c r="AT665" s="97"/>
      <c r="AU665" s="97"/>
      <c r="AV665" s="97"/>
      <c r="AW665" s="97"/>
      <c r="AX665" s="97"/>
      <c r="AY665" s="97"/>
      <c r="AZ665" s="97"/>
      <c r="BA665" s="97"/>
      <c r="BB665" s="97"/>
      <c r="BC665" s="97"/>
      <c r="BD665" s="97"/>
      <c r="BE665" s="97"/>
      <c r="BF665" s="97"/>
      <c r="BG665" s="97"/>
      <c r="BH665" s="97"/>
      <c r="BI665" s="97"/>
      <c r="BJ665" s="97"/>
      <c r="BK665" s="97"/>
      <c r="BL665" s="97"/>
      <c r="BM665" s="97"/>
      <c r="BN665" s="97"/>
      <c r="BO665" s="97"/>
      <c r="BP665" s="97"/>
      <c r="BQ665" s="97"/>
      <c r="BR665" s="97"/>
      <c r="BS665" s="97"/>
      <c r="BT665" s="97"/>
      <c r="BU665" s="97"/>
      <c r="BV665" s="97"/>
      <c r="BW665" s="97"/>
      <c r="BX665" s="97"/>
      <c r="BY665" s="97"/>
      <c r="BZ665" s="97"/>
      <c r="CA665" s="97"/>
      <c r="CB665" s="97"/>
      <c r="CC665" s="97"/>
      <c r="CD665" s="97"/>
      <c r="CE665" s="97"/>
      <c r="CF665" s="97"/>
      <c r="CG665" s="97"/>
      <c r="CH665" s="97"/>
    </row>
    <row r="666" spans="1:8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Z666" s="100"/>
      <c r="AA666" s="100"/>
      <c r="AB666" s="100"/>
      <c r="AC666" s="100"/>
      <c r="AD666" s="100"/>
      <c r="AE666" s="100"/>
      <c r="AF666" s="100"/>
      <c r="AG666" s="100"/>
      <c r="AH666" s="100"/>
      <c r="AI666" s="100"/>
      <c r="AJ666" s="100"/>
      <c r="AK666" s="100"/>
      <c r="AL666" s="100"/>
      <c r="AM666" s="97"/>
      <c r="AN666" s="97"/>
      <c r="AO666" s="97"/>
      <c r="AP666" s="97"/>
      <c r="AQ666" s="97"/>
      <c r="AR666" s="97"/>
      <c r="AS666" s="97"/>
      <c r="AT666" s="97"/>
      <c r="AU666" s="97"/>
      <c r="AV666" s="97"/>
      <c r="AW666" s="97"/>
      <c r="AX666" s="97"/>
      <c r="AY666" s="97"/>
      <c r="AZ666" s="97"/>
      <c r="BA666" s="97"/>
      <c r="BB666" s="97"/>
      <c r="BC666" s="97"/>
      <c r="BD666" s="97"/>
      <c r="BE666" s="97"/>
      <c r="BF666" s="97"/>
      <c r="BG666" s="97"/>
      <c r="BH666" s="97"/>
      <c r="BI666" s="97"/>
      <c r="BJ666" s="97"/>
      <c r="BK666" s="97"/>
      <c r="BL666" s="97"/>
      <c r="BM666" s="97"/>
      <c r="BN666" s="97"/>
      <c r="BO666" s="97"/>
      <c r="BP666" s="97"/>
      <c r="BQ666" s="97"/>
      <c r="BR666" s="97"/>
      <c r="BS666" s="97"/>
      <c r="BT666" s="97"/>
      <c r="BU666" s="97"/>
      <c r="BV666" s="97"/>
      <c r="BW666" s="97"/>
      <c r="BX666" s="97"/>
      <c r="BY666" s="97"/>
      <c r="BZ666" s="97"/>
      <c r="CA666" s="97"/>
      <c r="CB666" s="97"/>
      <c r="CC666" s="97"/>
      <c r="CD666" s="97"/>
      <c r="CE666" s="97"/>
      <c r="CF666" s="97"/>
      <c r="CG666" s="97"/>
      <c r="CH666" s="97"/>
    </row>
    <row r="667" spans="1:86">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Z667" s="100"/>
      <c r="AA667" s="100"/>
      <c r="AB667" s="100"/>
      <c r="AC667" s="100"/>
      <c r="AD667" s="100"/>
      <c r="AE667" s="100"/>
      <c r="AF667" s="100"/>
      <c r="AG667" s="100"/>
      <c r="AH667" s="100"/>
      <c r="AI667" s="100"/>
      <c r="AJ667" s="100"/>
      <c r="AK667" s="100"/>
      <c r="AL667" s="100"/>
      <c r="AM667" s="97"/>
      <c r="AN667" s="97"/>
      <c r="AO667" s="97"/>
      <c r="AP667" s="97"/>
      <c r="AQ667" s="97"/>
      <c r="AR667" s="97"/>
      <c r="AS667" s="97"/>
      <c r="AT667" s="97"/>
      <c r="AU667" s="97"/>
      <c r="AV667" s="97"/>
      <c r="AW667" s="97"/>
      <c r="AX667" s="97"/>
      <c r="AY667" s="97"/>
      <c r="AZ667" s="97"/>
      <c r="BA667" s="97"/>
      <c r="BB667" s="97"/>
      <c r="BC667" s="97"/>
      <c r="BD667" s="97"/>
      <c r="BE667" s="97"/>
      <c r="BF667" s="97"/>
      <c r="BG667" s="97"/>
      <c r="BH667" s="97"/>
      <c r="BI667" s="97"/>
      <c r="BJ667" s="97"/>
      <c r="BK667" s="97"/>
      <c r="BL667" s="97"/>
      <c r="BM667" s="97"/>
      <c r="BN667" s="97"/>
      <c r="BO667" s="97"/>
      <c r="BP667" s="97"/>
      <c r="BQ667" s="97"/>
      <c r="BR667" s="97"/>
      <c r="BS667" s="97"/>
      <c r="BT667" s="97"/>
      <c r="BU667" s="97"/>
      <c r="BV667" s="97"/>
      <c r="BW667" s="97"/>
      <c r="BX667" s="97"/>
      <c r="BY667" s="97"/>
      <c r="BZ667" s="97"/>
      <c r="CA667" s="97"/>
      <c r="CB667" s="97"/>
      <c r="CC667" s="97"/>
      <c r="CD667" s="97"/>
      <c r="CE667" s="97"/>
      <c r="CF667" s="97"/>
      <c r="CG667" s="97"/>
      <c r="CH667" s="97"/>
    </row>
    <row r="668" spans="1:86">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Z668" s="100"/>
      <c r="AA668" s="100"/>
      <c r="AB668" s="100"/>
      <c r="AC668" s="100"/>
      <c r="AD668" s="100"/>
      <c r="AE668" s="100"/>
      <c r="AF668" s="100"/>
      <c r="AG668" s="100"/>
      <c r="AH668" s="100"/>
      <c r="AI668" s="100"/>
      <c r="AJ668" s="100"/>
      <c r="AK668" s="100"/>
      <c r="AL668" s="100"/>
      <c r="AM668" s="97"/>
      <c r="AN668" s="97"/>
      <c r="AO668" s="97"/>
      <c r="AP668" s="97"/>
      <c r="AQ668" s="97"/>
      <c r="AR668" s="97"/>
      <c r="AS668" s="97"/>
      <c r="AT668" s="97"/>
      <c r="AU668" s="97"/>
      <c r="AV668" s="97"/>
      <c r="AW668" s="97"/>
      <c r="AX668" s="97"/>
      <c r="AY668" s="97"/>
      <c r="AZ668" s="97"/>
      <c r="BA668" s="97"/>
      <c r="BB668" s="97"/>
      <c r="BC668" s="97"/>
      <c r="BD668" s="97"/>
      <c r="BE668" s="97"/>
      <c r="BF668" s="97"/>
      <c r="BG668" s="97"/>
      <c r="BH668" s="97"/>
      <c r="BI668" s="97"/>
      <c r="BJ668" s="97"/>
      <c r="BK668" s="97"/>
      <c r="BL668" s="97"/>
      <c r="BM668" s="97"/>
      <c r="BN668" s="97"/>
      <c r="BO668" s="97"/>
      <c r="BP668" s="97"/>
      <c r="BQ668" s="97"/>
      <c r="BR668" s="97"/>
      <c r="BS668" s="97"/>
      <c r="BT668" s="97"/>
      <c r="BU668" s="97"/>
      <c r="BV668" s="97"/>
      <c r="BW668" s="97"/>
      <c r="BX668" s="97"/>
      <c r="BY668" s="97"/>
      <c r="BZ668" s="97"/>
      <c r="CA668" s="97"/>
      <c r="CB668" s="97"/>
      <c r="CC668" s="97"/>
      <c r="CD668" s="97"/>
      <c r="CE668" s="97"/>
      <c r="CF668" s="97"/>
      <c r="CG668" s="97"/>
      <c r="CH668" s="97"/>
    </row>
    <row r="669" spans="1:86">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Z669" s="100"/>
      <c r="AA669" s="100"/>
      <c r="AB669" s="100"/>
      <c r="AC669" s="100"/>
      <c r="AD669" s="100"/>
      <c r="AE669" s="100"/>
      <c r="AF669" s="100"/>
      <c r="AG669" s="100"/>
      <c r="AH669" s="100"/>
      <c r="AI669" s="100"/>
      <c r="AJ669" s="100"/>
      <c r="AK669" s="100"/>
      <c r="AL669" s="100"/>
      <c r="AM669" s="97"/>
      <c r="AN669" s="97"/>
      <c r="AO669" s="97"/>
      <c r="AP669" s="97"/>
      <c r="AQ669" s="97"/>
      <c r="AR669" s="97"/>
      <c r="AS669" s="97"/>
      <c r="AT669" s="97"/>
      <c r="AU669" s="97"/>
      <c r="AV669" s="97"/>
      <c r="AW669" s="97"/>
      <c r="AX669" s="97"/>
      <c r="AY669" s="97"/>
      <c r="AZ669" s="97"/>
      <c r="BA669" s="97"/>
      <c r="BB669" s="97"/>
      <c r="BC669" s="97"/>
      <c r="BD669" s="97"/>
      <c r="BE669" s="97"/>
      <c r="BF669" s="97"/>
      <c r="BG669" s="97"/>
      <c r="BH669" s="97"/>
      <c r="BI669" s="97"/>
      <c r="BJ669" s="97"/>
      <c r="BK669" s="97"/>
      <c r="BL669" s="97"/>
      <c r="BM669" s="97"/>
      <c r="BN669" s="97"/>
      <c r="BO669" s="97"/>
      <c r="BP669" s="97"/>
      <c r="BQ669" s="97"/>
      <c r="BR669" s="97"/>
      <c r="BS669" s="97"/>
      <c r="BT669" s="97"/>
      <c r="BU669" s="97"/>
      <c r="BV669" s="97"/>
      <c r="BW669" s="97"/>
      <c r="BX669" s="97"/>
      <c r="BY669" s="97"/>
      <c r="BZ669" s="97"/>
      <c r="CA669" s="97"/>
      <c r="CB669" s="97"/>
      <c r="CC669" s="97"/>
      <c r="CD669" s="97"/>
      <c r="CE669" s="97"/>
      <c r="CF669" s="97"/>
      <c r="CG669" s="97"/>
      <c r="CH669" s="97"/>
    </row>
    <row r="670" spans="1:86">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Z670" s="100"/>
      <c r="AA670" s="100"/>
      <c r="AB670" s="100"/>
      <c r="AC670" s="100"/>
      <c r="AD670" s="100"/>
      <c r="AE670" s="100"/>
      <c r="AF670" s="100"/>
      <c r="AG670" s="100"/>
      <c r="AH670" s="100"/>
      <c r="AI670" s="100"/>
      <c r="AJ670" s="100"/>
      <c r="AK670" s="100"/>
      <c r="AL670" s="100"/>
      <c r="AM670" s="97"/>
      <c r="AN670" s="97"/>
      <c r="AO670" s="97"/>
      <c r="AP670" s="97"/>
      <c r="AQ670" s="97"/>
      <c r="AR670" s="97"/>
      <c r="AS670" s="97"/>
      <c r="AT670" s="97"/>
      <c r="AU670" s="97"/>
      <c r="AV670" s="97"/>
      <c r="AW670" s="97"/>
      <c r="AX670" s="97"/>
      <c r="AY670" s="97"/>
      <c r="AZ670" s="97"/>
      <c r="BA670" s="97"/>
      <c r="BB670" s="97"/>
      <c r="BC670" s="97"/>
      <c r="BD670" s="97"/>
      <c r="BE670" s="97"/>
      <c r="BF670" s="97"/>
      <c r="BG670" s="97"/>
      <c r="BH670" s="97"/>
      <c r="BI670" s="97"/>
      <c r="BJ670" s="97"/>
      <c r="BK670" s="97"/>
      <c r="BL670" s="97"/>
      <c r="BM670" s="97"/>
      <c r="BN670" s="97"/>
      <c r="BO670" s="97"/>
      <c r="BP670" s="97"/>
      <c r="BQ670" s="97"/>
      <c r="BR670" s="97"/>
      <c r="BS670" s="97"/>
      <c r="BT670" s="97"/>
      <c r="BU670" s="97"/>
      <c r="BV670" s="97"/>
      <c r="BW670" s="97"/>
      <c r="BX670" s="97"/>
      <c r="BY670" s="97"/>
      <c r="BZ670" s="97"/>
      <c r="CA670" s="97"/>
      <c r="CB670" s="97"/>
      <c r="CC670" s="97"/>
      <c r="CD670" s="97"/>
      <c r="CE670" s="97"/>
      <c r="CF670" s="97"/>
      <c r="CG670" s="97"/>
      <c r="CH670" s="97"/>
    </row>
    <row r="671" spans="1:86">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Z671" s="100"/>
      <c r="AA671" s="100"/>
      <c r="AB671" s="100"/>
      <c r="AC671" s="100"/>
      <c r="AD671" s="100"/>
      <c r="AE671" s="100"/>
      <c r="AF671" s="100"/>
      <c r="AG671" s="100"/>
      <c r="AH671" s="100"/>
      <c r="AI671" s="100"/>
      <c r="AJ671" s="100"/>
      <c r="AK671" s="100"/>
      <c r="AL671" s="100"/>
      <c r="AM671" s="97"/>
      <c r="AN671" s="97"/>
      <c r="AO671" s="97"/>
      <c r="AP671" s="97"/>
      <c r="AQ671" s="97"/>
      <c r="AR671" s="97"/>
      <c r="AS671" s="97"/>
      <c r="AT671" s="97"/>
      <c r="AU671" s="97"/>
      <c r="AV671" s="97"/>
      <c r="AW671" s="97"/>
      <c r="AX671" s="97"/>
      <c r="AY671" s="97"/>
      <c r="AZ671" s="97"/>
      <c r="BA671" s="97"/>
      <c r="BB671" s="97"/>
      <c r="BC671" s="97"/>
      <c r="BD671" s="97"/>
      <c r="BE671" s="97"/>
      <c r="BF671" s="97"/>
      <c r="BG671" s="97"/>
      <c r="BH671" s="97"/>
      <c r="BI671" s="97"/>
      <c r="BJ671" s="97"/>
      <c r="BK671" s="97"/>
      <c r="BL671" s="97"/>
      <c r="BM671" s="97"/>
      <c r="BN671" s="97"/>
      <c r="BO671" s="97"/>
      <c r="BP671" s="97"/>
      <c r="BQ671" s="97"/>
      <c r="BR671" s="97"/>
      <c r="BS671" s="97"/>
      <c r="BT671" s="97"/>
      <c r="BU671" s="97"/>
      <c r="BV671" s="97"/>
      <c r="BW671" s="97"/>
      <c r="BX671" s="97"/>
      <c r="BY671" s="97"/>
      <c r="BZ671" s="97"/>
      <c r="CA671" s="97"/>
      <c r="CB671" s="97"/>
      <c r="CC671" s="97"/>
      <c r="CD671" s="97"/>
      <c r="CE671" s="97"/>
      <c r="CF671" s="97"/>
      <c r="CG671" s="97"/>
      <c r="CH671" s="97"/>
    </row>
    <row r="672" spans="1:86">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Z672" s="100"/>
      <c r="AA672" s="100"/>
      <c r="AB672" s="100"/>
      <c r="AC672" s="100"/>
      <c r="AD672" s="100"/>
      <c r="AE672" s="100"/>
      <c r="AF672" s="100"/>
      <c r="AG672" s="100"/>
      <c r="AH672" s="100"/>
      <c r="AI672" s="100"/>
      <c r="AJ672" s="100"/>
      <c r="AK672" s="100"/>
      <c r="AL672" s="100"/>
      <c r="AM672" s="97"/>
      <c r="AN672" s="97"/>
      <c r="AO672" s="97"/>
      <c r="AP672" s="97"/>
      <c r="AQ672" s="97"/>
      <c r="AR672" s="97"/>
      <c r="AS672" s="97"/>
      <c r="AT672" s="97"/>
      <c r="AU672" s="97"/>
      <c r="AV672" s="97"/>
      <c r="AW672" s="97"/>
      <c r="AX672" s="97"/>
      <c r="AY672" s="97"/>
      <c r="AZ672" s="97"/>
      <c r="BA672" s="97"/>
      <c r="BB672" s="97"/>
      <c r="BC672" s="97"/>
      <c r="BD672" s="97"/>
      <c r="BE672" s="97"/>
      <c r="BF672" s="97"/>
      <c r="BG672" s="97"/>
      <c r="BH672" s="97"/>
      <c r="BI672" s="97"/>
      <c r="BJ672" s="97"/>
      <c r="BK672" s="97"/>
      <c r="BL672" s="97"/>
      <c r="BM672" s="97"/>
      <c r="BN672" s="97"/>
      <c r="BO672" s="97"/>
      <c r="BP672" s="97"/>
      <c r="BQ672" s="97"/>
      <c r="BR672" s="97"/>
      <c r="BS672" s="97"/>
      <c r="BT672" s="97"/>
      <c r="BU672" s="97"/>
      <c r="BV672" s="97"/>
      <c r="BW672" s="97"/>
      <c r="BX672" s="97"/>
      <c r="BY672" s="97"/>
      <c r="BZ672" s="97"/>
      <c r="CA672" s="97"/>
      <c r="CB672" s="97"/>
      <c r="CC672" s="97"/>
      <c r="CD672" s="97"/>
      <c r="CE672" s="97"/>
      <c r="CF672" s="97"/>
      <c r="CG672" s="97"/>
      <c r="CH672" s="97"/>
    </row>
    <row r="673" spans="1:86">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Z673" s="100"/>
      <c r="AA673" s="100"/>
      <c r="AB673" s="100"/>
      <c r="AC673" s="100"/>
      <c r="AD673" s="100"/>
      <c r="AE673" s="100"/>
      <c r="AF673" s="100"/>
      <c r="AG673" s="100"/>
      <c r="AH673" s="100"/>
      <c r="AI673" s="100"/>
      <c r="AJ673" s="100"/>
      <c r="AK673" s="100"/>
      <c r="AL673" s="100"/>
      <c r="AM673" s="97"/>
      <c r="AN673" s="97"/>
      <c r="AO673" s="97"/>
      <c r="AP673" s="97"/>
      <c r="AQ673" s="97"/>
      <c r="AR673" s="97"/>
      <c r="AS673" s="97"/>
      <c r="AT673" s="97"/>
      <c r="AU673" s="97"/>
      <c r="AV673" s="97"/>
      <c r="AW673" s="97"/>
      <c r="AX673" s="97"/>
      <c r="AY673" s="97"/>
      <c r="AZ673" s="97"/>
      <c r="BA673" s="97"/>
      <c r="BB673" s="97"/>
      <c r="BC673" s="97"/>
      <c r="BD673" s="97"/>
      <c r="BE673" s="97"/>
      <c r="BF673" s="97"/>
      <c r="BG673" s="97"/>
      <c r="BH673" s="97"/>
      <c r="BI673" s="97"/>
      <c r="BJ673" s="97"/>
      <c r="BK673" s="97"/>
      <c r="BL673" s="97"/>
      <c r="BM673" s="97"/>
      <c r="BN673" s="97"/>
      <c r="BO673" s="97"/>
      <c r="BP673" s="97"/>
      <c r="BQ673" s="97"/>
      <c r="BR673" s="97"/>
      <c r="BS673" s="97"/>
      <c r="BT673" s="97"/>
      <c r="BU673" s="97"/>
      <c r="BV673" s="97"/>
      <c r="BW673" s="97"/>
      <c r="BX673" s="97"/>
      <c r="BY673" s="97"/>
      <c r="BZ673" s="97"/>
      <c r="CA673" s="97"/>
      <c r="CB673" s="97"/>
      <c r="CC673" s="97"/>
      <c r="CD673" s="97"/>
      <c r="CE673" s="97"/>
      <c r="CF673" s="97"/>
      <c r="CG673" s="97"/>
      <c r="CH673" s="97"/>
    </row>
    <row r="674" spans="1:86">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Z674" s="100"/>
      <c r="AA674" s="100"/>
      <c r="AB674" s="100"/>
      <c r="AC674" s="100"/>
      <c r="AD674" s="100"/>
      <c r="AE674" s="100"/>
      <c r="AF674" s="100"/>
      <c r="AG674" s="100"/>
      <c r="AH674" s="100"/>
      <c r="AI674" s="100"/>
      <c r="AJ674" s="100"/>
      <c r="AK674" s="100"/>
      <c r="AL674" s="100"/>
      <c r="AM674" s="97"/>
      <c r="AN674" s="97"/>
      <c r="AO674" s="97"/>
      <c r="AP674" s="97"/>
      <c r="AQ674" s="97"/>
      <c r="AR674" s="97"/>
      <c r="AS674" s="97"/>
      <c r="AT674" s="97"/>
      <c r="AU674" s="97"/>
      <c r="AV674" s="97"/>
      <c r="AW674" s="97"/>
      <c r="AX674" s="97"/>
      <c r="AY674" s="97"/>
      <c r="AZ674" s="97"/>
      <c r="BA674" s="97"/>
      <c r="BB674" s="97"/>
      <c r="BC674" s="97"/>
      <c r="BD674" s="97"/>
      <c r="BE674" s="97"/>
      <c r="BF674" s="97"/>
      <c r="BG674" s="97"/>
      <c r="BH674" s="97"/>
      <c r="BI674" s="97"/>
      <c r="BJ674" s="97"/>
      <c r="BK674" s="97"/>
      <c r="BL674" s="97"/>
      <c r="BM674" s="97"/>
      <c r="BN674" s="97"/>
      <c r="BO674" s="97"/>
      <c r="BP674" s="97"/>
      <c r="BQ674" s="97"/>
      <c r="BR674" s="97"/>
      <c r="BS674" s="97"/>
      <c r="BT674" s="97"/>
      <c r="BU674" s="97"/>
      <c r="BV674" s="97"/>
      <c r="BW674" s="97"/>
      <c r="BX674" s="97"/>
      <c r="BY674" s="97"/>
      <c r="BZ674" s="97"/>
      <c r="CA674" s="97"/>
      <c r="CB674" s="97"/>
      <c r="CC674" s="97"/>
      <c r="CD674" s="97"/>
      <c r="CE674" s="97"/>
      <c r="CF674" s="97"/>
      <c r="CG674" s="97"/>
      <c r="CH674" s="97"/>
    </row>
    <row r="675" spans="1:86">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Z675" s="100"/>
      <c r="AA675" s="100"/>
      <c r="AB675" s="100"/>
      <c r="AC675" s="100"/>
      <c r="AD675" s="100"/>
      <c r="AE675" s="100"/>
      <c r="AF675" s="100"/>
      <c r="AG675" s="100"/>
      <c r="AH675" s="100"/>
      <c r="AI675" s="100"/>
      <c r="AJ675" s="100"/>
      <c r="AK675" s="100"/>
      <c r="AL675" s="100"/>
      <c r="AM675" s="97"/>
      <c r="AN675" s="97"/>
      <c r="AO675" s="97"/>
      <c r="AP675" s="97"/>
      <c r="AQ675" s="97"/>
      <c r="AR675" s="97"/>
      <c r="AS675" s="97"/>
      <c r="AT675" s="97"/>
      <c r="AU675" s="97"/>
      <c r="AV675" s="97"/>
      <c r="AW675" s="97"/>
      <c r="AX675" s="97"/>
      <c r="AY675" s="97"/>
      <c r="AZ675" s="97"/>
      <c r="BA675" s="97"/>
      <c r="BB675" s="97"/>
      <c r="BC675" s="97"/>
      <c r="BD675" s="97"/>
      <c r="BE675" s="97"/>
      <c r="BF675" s="97"/>
      <c r="BG675" s="97"/>
      <c r="BH675" s="97"/>
      <c r="BI675" s="97"/>
      <c r="BJ675" s="97"/>
      <c r="BK675" s="97"/>
      <c r="BL675" s="97"/>
      <c r="BM675" s="97"/>
      <c r="BN675" s="97"/>
      <c r="BO675" s="97"/>
      <c r="BP675" s="97"/>
      <c r="BQ675" s="97"/>
      <c r="BR675" s="97"/>
      <c r="BS675" s="97"/>
      <c r="BT675" s="97"/>
      <c r="BU675" s="97"/>
      <c r="BV675" s="97"/>
      <c r="BW675" s="97"/>
      <c r="BX675" s="97"/>
      <c r="BY675" s="97"/>
      <c r="BZ675" s="97"/>
      <c r="CA675" s="97"/>
      <c r="CB675" s="97"/>
      <c r="CC675" s="97"/>
      <c r="CD675" s="97"/>
      <c r="CE675" s="97"/>
      <c r="CF675" s="97"/>
      <c r="CG675" s="97"/>
      <c r="CH675" s="97"/>
    </row>
    <row r="676" spans="1:8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Z676" s="100"/>
      <c r="AA676" s="100"/>
      <c r="AB676" s="100"/>
      <c r="AC676" s="100"/>
      <c r="AD676" s="100"/>
      <c r="AE676" s="100"/>
      <c r="AF676" s="100"/>
      <c r="AG676" s="100"/>
      <c r="AH676" s="100"/>
      <c r="AI676" s="100"/>
      <c r="AJ676" s="100"/>
      <c r="AK676" s="100"/>
      <c r="AL676" s="100"/>
      <c r="AM676" s="97"/>
      <c r="AN676" s="97"/>
      <c r="AO676" s="97"/>
      <c r="AP676" s="97"/>
      <c r="AQ676" s="97"/>
      <c r="AR676" s="97"/>
      <c r="AS676" s="97"/>
      <c r="AT676" s="97"/>
      <c r="AU676" s="97"/>
      <c r="AV676" s="97"/>
      <c r="AW676" s="97"/>
      <c r="AX676" s="97"/>
      <c r="AY676" s="97"/>
      <c r="AZ676" s="97"/>
      <c r="BA676" s="97"/>
      <c r="BB676" s="97"/>
      <c r="BC676" s="97"/>
      <c r="BD676" s="97"/>
      <c r="BE676" s="97"/>
      <c r="BF676" s="97"/>
      <c r="BG676" s="97"/>
      <c r="BH676" s="97"/>
      <c r="BI676" s="97"/>
      <c r="BJ676" s="97"/>
      <c r="BK676" s="97"/>
      <c r="BL676" s="97"/>
      <c r="BM676" s="97"/>
      <c r="BN676" s="97"/>
      <c r="BO676" s="97"/>
      <c r="BP676" s="97"/>
      <c r="BQ676" s="97"/>
      <c r="BR676" s="97"/>
      <c r="BS676" s="97"/>
      <c r="BT676" s="97"/>
      <c r="BU676" s="97"/>
      <c r="BV676" s="97"/>
      <c r="BW676" s="97"/>
      <c r="BX676" s="97"/>
      <c r="BY676" s="97"/>
      <c r="BZ676" s="97"/>
      <c r="CA676" s="97"/>
      <c r="CB676" s="97"/>
      <c r="CC676" s="97"/>
      <c r="CD676" s="97"/>
      <c r="CE676" s="97"/>
      <c r="CF676" s="97"/>
      <c r="CG676" s="97"/>
      <c r="CH676" s="97"/>
    </row>
    <row r="677" spans="1:86">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Z677" s="100"/>
      <c r="AA677" s="100"/>
      <c r="AB677" s="100"/>
      <c r="AC677" s="100"/>
      <c r="AD677" s="100"/>
      <c r="AE677" s="100"/>
      <c r="AF677" s="100"/>
      <c r="AG677" s="100"/>
      <c r="AH677" s="100"/>
      <c r="AI677" s="100"/>
      <c r="AJ677" s="100"/>
      <c r="AK677" s="100"/>
      <c r="AL677" s="100"/>
      <c r="AM677" s="97"/>
      <c r="AN677" s="97"/>
      <c r="AO677" s="97"/>
      <c r="AP677" s="97"/>
      <c r="AQ677" s="97"/>
      <c r="AR677" s="97"/>
      <c r="AS677" s="97"/>
      <c r="AT677" s="97"/>
      <c r="AU677" s="97"/>
      <c r="AV677" s="97"/>
      <c r="AW677" s="97"/>
      <c r="AX677" s="97"/>
      <c r="AY677" s="97"/>
      <c r="AZ677" s="97"/>
      <c r="BA677" s="97"/>
      <c r="BB677" s="97"/>
      <c r="BC677" s="97"/>
      <c r="BD677" s="97"/>
      <c r="BE677" s="97"/>
      <c r="BF677" s="97"/>
      <c r="BG677" s="97"/>
      <c r="BH677" s="97"/>
      <c r="BI677" s="97"/>
      <c r="BJ677" s="97"/>
      <c r="BK677" s="97"/>
      <c r="BL677" s="97"/>
      <c r="BM677" s="97"/>
      <c r="BN677" s="97"/>
      <c r="BO677" s="97"/>
      <c r="BP677" s="97"/>
      <c r="BQ677" s="97"/>
      <c r="BR677" s="97"/>
      <c r="BS677" s="97"/>
      <c r="BT677" s="97"/>
      <c r="BU677" s="97"/>
      <c r="BV677" s="97"/>
      <c r="BW677" s="97"/>
      <c r="BX677" s="97"/>
      <c r="BY677" s="97"/>
      <c r="BZ677" s="97"/>
      <c r="CA677" s="97"/>
      <c r="CB677" s="97"/>
      <c r="CC677" s="97"/>
      <c r="CD677" s="97"/>
      <c r="CE677" s="97"/>
      <c r="CF677" s="97"/>
      <c r="CG677" s="97"/>
      <c r="CH677" s="97"/>
    </row>
    <row r="678" spans="1:86">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Z678" s="100"/>
      <c r="AA678" s="100"/>
      <c r="AB678" s="100"/>
      <c r="AC678" s="100"/>
      <c r="AD678" s="100"/>
      <c r="AE678" s="100"/>
      <c r="AF678" s="100"/>
      <c r="AG678" s="100"/>
      <c r="AH678" s="100"/>
      <c r="AI678" s="100"/>
      <c r="AJ678" s="100"/>
      <c r="AK678" s="100"/>
      <c r="AL678" s="100"/>
      <c r="AM678" s="97"/>
      <c r="AN678" s="97"/>
      <c r="AO678" s="97"/>
      <c r="AP678" s="97"/>
      <c r="AQ678" s="97"/>
      <c r="AR678" s="97"/>
      <c r="AS678" s="97"/>
      <c r="AT678" s="97"/>
      <c r="AU678" s="97"/>
      <c r="AV678" s="97"/>
      <c r="AW678" s="97"/>
      <c r="AX678" s="97"/>
      <c r="AY678" s="97"/>
      <c r="AZ678" s="97"/>
      <c r="BA678" s="97"/>
      <c r="BB678" s="97"/>
      <c r="BC678" s="97"/>
      <c r="BD678" s="97"/>
      <c r="BE678" s="97"/>
      <c r="BF678" s="97"/>
      <c r="BG678" s="97"/>
      <c r="BH678" s="97"/>
      <c r="BI678" s="97"/>
      <c r="BJ678" s="97"/>
      <c r="BK678" s="97"/>
      <c r="BL678" s="97"/>
      <c r="BM678" s="97"/>
      <c r="BN678" s="97"/>
      <c r="BO678" s="97"/>
      <c r="BP678" s="97"/>
      <c r="BQ678" s="97"/>
      <c r="BR678" s="97"/>
      <c r="BS678" s="97"/>
      <c r="BT678" s="97"/>
      <c r="BU678" s="97"/>
      <c r="BV678" s="97"/>
      <c r="BW678" s="97"/>
      <c r="BX678" s="97"/>
      <c r="BY678" s="97"/>
      <c r="BZ678" s="97"/>
      <c r="CA678" s="97"/>
      <c r="CB678" s="97"/>
      <c r="CC678" s="97"/>
      <c r="CD678" s="97"/>
      <c r="CE678" s="97"/>
      <c r="CF678" s="97"/>
      <c r="CG678" s="97"/>
      <c r="CH678" s="97"/>
    </row>
    <row r="679" spans="1:86">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Z679" s="100"/>
      <c r="AA679" s="100"/>
      <c r="AB679" s="100"/>
      <c r="AC679" s="100"/>
      <c r="AD679" s="100"/>
      <c r="AE679" s="100"/>
      <c r="AF679" s="100"/>
      <c r="AG679" s="100"/>
      <c r="AH679" s="100"/>
      <c r="AI679" s="100"/>
      <c r="AJ679" s="100"/>
      <c r="AK679" s="100"/>
      <c r="AL679" s="100"/>
      <c r="AM679" s="97"/>
      <c r="AN679" s="97"/>
      <c r="AO679" s="97"/>
      <c r="AP679" s="97"/>
      <c r="AQ679" s="97"/>
      <c r="AR679" s="97"/>
      <c r="AS679" s="97"/>
      <c r="AT679" s="97"/>
      <c r="AU679" s="97"/>
      <c r="AV679" s="97"/>
      <c r="AW679" s="97"/>
      <c r="AX679" s="97"/>
      <c r="AY679" s="97"/>
      <c r="AZ679" s="97"/>
      <c r="BA679" s="97"/>
      <c r="BB679" s="97"/>
      <c r="BC679" s="97"/>
      <c r="BD679" s="97"/>
      <c r="BE679" s="97"/>
      <c r="BF679" s="97"/>
      <c r="BG679" s="97"/>
      <c r="BH679" s="97"/>
      <c r="BI679" s="97"/>
      <c r="BJ679" s="97"/>
      <c r="BK679" s="97"/>
      <c r="BL679" s="97"/>
      <c r="BM679" s="97"/>
      <c r="BN679" s="97"/>
      <c r="BO679" s="97"/>
      <c r="BP679" s="97"/>
      <c r="BQ679" s="97"/>
      <c r="BR679" s="97"/>
      <c r="BS679" s="97"/>
      <c r="BT679" s="97"/>
      <c r="BU679" s="97"/>
      <c r="BV679" s="97"/>
      <c r="BW679" s="97"/>
      <c r="BX679" s="97"/>
      <c r="BY679" s="97"/>
      <c r="BZ679" s="97"/>
      <c r="CA679" s="97"/>
      <c r="CB679" s="97"/>
      <c r="CC679" s="97"/>
      <c r="CD679" s="97"/>
      <c r="CE679" s="97"/>
      <c r="CF679" s="97"/>
      <c r="CG679" s="97"/>
      <c r="CH679" s="97"/>
    </row>
    <row r="680" spans="1:86">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Z680" s="100"/>
      <c r="AA680" s="100"/>
      <c r="AB680" s="100"/>
      <c r="AC680" s="100"/>
      <c r="AD680" s="100"/>
      <c r="AE680" s="100"/>
      <c r="AF680" s="100"/>
      <c r="AG680" s="100"/>
      <c r="AH680" s="100"/>
      <c r="AI680" s="100"/>
      <c r="AJ680" s="100"/>
      <c r="AK680" s="100"/>
      <c r="AL680" s="100"/>
      <c r="AM680" s="97"/>
      <c r="AN680" s="97"/>
      <c r="AO680" s="97"/>
      <c r="AP680" s="97"/>
      <c r="AQ680" s="97"/>
      <c r="AR680" s="97"/>
      <c r="AS680" s="97"/>
      <c r="AT680" s="97"/>
      <c r="AU680" s="97"/>
      <c r="AV680" s="97"/>
      <c r="AW680" s="97"/>
      <c r="AX680" s="97"/>
      <c r="AY680" s="97"/>
      <c r="AZ680" s="97"/>
      <c r="BA680" s="97"/>
      <c r="BB680" s="97"/>
      <c r="BC680" s="97"/>
      <c r="BD680" s="97"/>
      <c r="BE680" s="97"/>
      <c r="BF680" s="97"/>
      <c r="BG680" s="97"/>
      <c r="BH680" s="97"/>
      <c r="BI680" s="97"/>
      <c r="BJ680" s="97"/>
      <c r="BK680" s="97"/>
      <c r="BL680" s="97"/>
      <c r="BM680" s="97"/>
      <c r="BN680" s="97"/>
      <c r="BO680" s="97"/>
      <c r="BP680" s="97"/>
      <c r="BQ680" s="97"/>
      <c r="BR680" s="97"/>
      <c r="BS680" s="97"/>
      <c r="BT680" s="97"/>
      <c r="BU680" s="97"/>
      <c r="BV680" s="97"/>
      <c r="BW680" s="97"/>
      <c r="BX680" s="97"/>
      <c r="BY680" s="97"/>
      <c r="BZ680" s="97"/>
      <c r="CA680" s="97"/>
      <c r="CB680" s="97"/>
      <c r="CC680" s="97"/>
      <c r="CD680" s="97"/>
      <c r="CE680" s="97"/>
      <c r="CF680" s="97"/>
      <c r="CG680" s="97"/>
      <c r="CH680" s="97"/>
    </row>
    <row r="681" spans="1:86">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Z681" s="100"/>
      <c r="AA681" s="100"/>
      <c r="AB681" s="100"/>
      <c r="AC681" s="100"/>
      <c r="AD681" s="100"/>
      <c r="AE681" s="100"/>
      <c r="AF681" s="100"/>
      <c r="AG681" s="100"/>
      <c r="AH681" s="100"/>
      <c r="AI681" s="100"/>
      <c r="AJ681" s="100"/>
      <c r="AK681" s="100"/>
      <c r="AL681" s="100"/>
      <c r="AM681" s="97"/>
      <c r="AN681" s="97"/>
      <c r="AO681" s="97"/>
      <c r="AP681" s="97"/>
      <c r="AQ681" s="97"/>
      <c r="AR681" s="97"/>
      <c r="AS681" s="97"/>
      <c r="AT681" s="97"/>
      <c r="AU681" s="97"/>
      <c r="AV681" s="97"/>
      <c r="AW681" s="97"/>
      <c r="AX681" s="97"/>
      <c r="AY681" s="97"/>
      <c r="AZ681" s="97"/>
      <c r="BA681" s="97"/>
      <c r="BB681" s="97"/>
      <c r="BC681" s="97"/>
      <c r="BD681" s="97"/>
      <c r="BE681" s="97"/>
      <c r="BF681" s="97"/>
      <c r="BG681" s="97"/>
      <c r="BH681" s="97"/>
      <c r="BI681" s="97"/>
      <c r="BJ681" s="97"/>
      <c r="BK681" s="97"/>
      <c r="BL681" s="97"/>
      <c r="BM681" s="97"/>
      <c r="BN681" s="97"/>
      <c r="BO681" s="97"/>
      <c r="BP681" s="97"/>
      <c r="BQ681" s="97"/>
      <c r="BR681" s="97"/>
      <c r="BS681" s="97"/>
      <c r="BT681" s="97"/>
      <c r="BU681" s="97"/>
      <c r="BV681" s="97"/>
      <c r="BW681" s="97"/>
      <c r="BX681" s="97"/>
      <c r="BY681" s="97"/>
      <c r="BZ681" s="97"/>
      <c r="CA681" s="97"/>
      <c r="CB681" s="97"/>
      <c r="CC681" s="97"/>
      <c r="CD681" s="97"/>
      <c r="CE681" s="97"/>
      <c r="CF681" s="97"/>
      <c r="CG681" s="97"/>
      <c r="CH681" s="97"/>
    </row>
    <row r="682" spans="1:86">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Z682" s="100"/>
      <c r="AA682" s="100"/>
      <c r="AB682" s="100"/>
      <c r="AC682" s="100"/>
      <c r="AD682" s="100"/>
      <c r="AE682" s="100"/>
      <c r="AF682" s="100"/>
      <c r="AG682" s="100"/>
      <c r="AH682" s="100"/>
      <c r="AI682" s="100"/>
      <c r="AJ682" s="100"/>
      <c r="AK682" s="100"/>
      <c r="AL682" s="100"/>
      <c r="AM682" s="97"/>
      <c r="AN682" s="97"/>
      <c r="AO682" s="97"/>
      <c r="AP682" s="97"/>
      <c r="AQ682" s="97"/>
      <c r="AR682" s="97"/>
      <c r="AS682" s="97"/>
      <c r="AT682" s="97"/>
      <c r="AU682" s="97"/>
      <c r="AV682" s="97"/>
      <c r="AW682" s="97"/>
      <c r="AX682" s="97"/>
      <c r="AY682" s="97"/>
      <c r="AZ682" s="97"/>
      <c r="BA682" s="97"/>
      <c r="BB682" s="97"/>
      <c r="BC682" s="97"/>
      <c r="BD682" s="97"/>
      <c r="BE682" s="97"/>
      <c r="BF682" s="97"/>
      <c r="BG682" s="97"/>
      <c r="BH682" s="97"/>
      <c r="BI682" s="97"/>
      <c r="BJ682" s="97"/>
      <c r="BK682" s="97"/>
      <c r="BL682" s="97"/>
      <c r="BM682" s="97"/>
      <c r="BN682" s="97"/>
      <c r="BO682" s="97"/>
      <c r="BP682" s="97"/>
      <c r="BQ682" s="97"/>
      <c r="BR682" s="97"/>
      <c r="BS682" s="97"/>
      <c r="BT682" s="97"/>
      <c r="BU682" s="97"/>
      <c r="BV682" s="97"/>
      <c r="BW682" s="97"/>
      <c r="BX682" s="97"/>
      <c r="BY682" s="97"/>
      <c r="BZ682" s="97"/>
      <c r="CA682" s="97"/>
      <c r="CB682" s="97"/>
      <c r="CC682" s="97"/>
      <c r="CD682" s="97"/>
      <c r="CE682" s="97"/>
      <c r="CF682" s="97"/>
      <c r="CG682" s="97"/>
      <c r="CH682" s="97"/>
    </row>
    <row r="683" spans="1:86">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Z683" s="100"/>
      <c r="AA683" s="100"/>
      <c r="AB683" s="100"/>
      <c r="AC683" s="100"/>
      <c r="AD683" s="100"/>
      <c r="AE683" s="100"/>
      <c r="AF683" s="100"/>
      <c r="AG683" s="100"/>
      <c r="AH683" s="100"/>
      <c r="AI683" s="100"/>
      <c r="AJ683" s="100"/>
      <c r="AK683" s="100"/>
      <c r="AL683" s="100"/>
      <c r="AM683" s="97"/>
      <c r="AN683" s="97"/>
      <c r="AO683" s="97"/>
      <c r="AP683" s="97"/>
      <c r="AQ683" s="97"/>
      <c r="AR683" s="97"/>
      <c r="AS683" s="97"/>
      <c r="AT683" s="97"/>
      <c r="AU683" s="97"/>
      <c r="AV683" s="97"/>
      <c r="AW683" s="97"/>
      <c r="AX683" s="97"/>
      <c r="AY683" s="97"/>
      <c r="AZ683" s="97"/>
      <c r="BA683" s="97"/>
      <c r="BB683" s="97"/>
      <c r="BC683" s="97"/>
      <c r="BD683" s="97"/>
      <c r="BE683" s="97"/>
      <c r="BF683" s="97"/>
      <c r="BG683" s="97"/>
      <c r="BH683" s="97"/>
      <c r="BI683" s="97"/>
      <c r="BJ683" s="97"/>
      <c r="BK683" s="97"/>
      <c r="BL683" s="97"/>
      <c r="BM683" s="97"/>
      <c r="BN683" s="97"/>
      <c r="BO683" s="97"/>
      <c r="BP683" s="97"/>
      <c r="BQ683" s="97"/>
      <c r="BR683" s="97"/>
      <c r="BS683" s="97"/>
      <c r="BT683" s="97"/>
      <c r="BU683" s="97"/>
      <c r="BV683" s="97"/>
      <c r="BW683" s="97"/>
      <c r="BX683" s="97"/>
      <c r="BY683" s="97"/>
      <c r="BZ683" s="97"/>
      <c r="CA683" s="97"/>
      <c r="CB683" s="97"/>
      <c r="CC683" s="97"/>
      <c r="CD683" s="97"/>
      <c r="CE683" s="97"/>
      <c r="CF683" s="97"/>
      <c r="CG683" s="97"/>
      <c r="CH683" s="97"/>
    </row>
    <row r="684" spans="1:86">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Z684" s="100"/>
      <c r="AA684" s="100"/>
      <c r="AB684" s="100"/>
      <c r="AC684" s="100"/>
      <c r="AD684" s="100"/>
      <c r="AE684" s="100"/>
      <c r="AF684" s="100"/>
      <c r="AG684" s="100"/>
      <c r="AH684" s="100"/>
      <c r="AI684" s="100"/>
      <c r="AJ684" s="100"/>
      <c r="AK684" s="100"/>
      <c r="AL684" s="100"/>
      <c r="AM684" s="97"/>
      <c r="AN684" s="97"/>
      <c r="AO684" s="97"/>
      <c r="AP684" s="97"/>
      <c r="AQ684" s="97"/>
      <c r="AR684" s="97"/>
      <c r="AS684" s="97"/>
      <c r="AT684" s="97"/>
      <c r="AU684" s="97"/>
      <c r="AV684" s="97"/>
      <c r="AW684" s="97"/>
      <c r="AX684" s="97"/>
      <c r="AY684" s="97"/>
      <c r="AZ684" s="97"/>
      <c r="BA684" s="97"/>
      <c r="BB684" s="97"/>
      <c r="BC684" s="97"/>
      <c r="BD684" s="97"/>
      <c r="BE684" s="97"/>
      <c r="BF684" s="97"/>
      <c r="BG684" s="97"/>
      <c r="BH684" s="97"/>
      <c r="BI684" s="97"/>
      <c r="BJ684" s="97"/>
      <c r="BK684" s="97"/>
      <c r="BL684" s="97"/>
      <c r="BM684" s="97"/>
      <c r="BN684" s="97"/>
      <c r="BO684" s="97"/>
      <c r="BP684" s="97"/>
      <c r="BQ684" s="97"/>
      <c r="BR684" s="97"/>
      <c r="BS684" s="97"/>
      <c r="BT684" s="97"/>
      <c r="BU684" s="97"/>
      <c r="BV684" s="97"/>
      <c r="BW684" s="97"/>
      <c r="BX684" s="97"/>
      <c r="BY684" s="97"/>
      <c r="BZ684" s="97"/>
      <c r="CA684" s="97"/>
      <c r="CB684" s="97"/>
      <c r="CC684" s="97"/>
      <c r="CD684" s="97"/>
      <c r="CE684" s="97"/>
      <c r="CF684" s="97"/>
      <c r="CG684" s="97"/>
      <c r="CH684" s="97"/>
    </row>
    <row r="685" spans="1:86">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Z685" s="100"/>
      <c r="AA685" s="100"/>
      <c r="AB685" s="100"/>
      <c r="AC685" s="100"/>
      <c r="AD685" s="100"/>
      <c r="AE685" s="100"/>
      <c r="AF685" s="100"/>
      <c r="AG685" s="100"/>
      <c r="AH685" s="100"/>
      <c r="AI685" s="100"/>
      <c r="AJ685" s="100"/>
      <c r="AK685" s="100"/>
      <c r="AL685" s="100"/>
      <c r="AM685" s="97"/>
      <c r="AN685" s="97"/>
      <c r="AO685" s="97"/>
      <c r="AP685" s="97"/>
      <c r="AQ685" s="97"/>
      <c r="AR685" s="97"/>
      <c r="AS685" s="97"/>
      <c r="AT685" s="97"/>
      <c r="AU685" s="97"/>
      <c r="AV685" s="97"/>
      <c r="AW685" s="97"/>
      <c r="AX685" s="97"/>
      <c r="AY685" s="97"/>
      <c r="AZ685" s="97"/>
      <c r="BA685" s="97"/>
      <c r="BB685" s="97"/>
      <c r="BC685" s="97"/>
      <c r="BD685" s="97"/>
      <c r="BE685" s="97"/>
      <c r="BF685" s="97"/>
      <c r="BG685" s="97"/>
      <c r="BH685" s="97"/>
      <c r="BI685" s="97"/>
      <c r="BJ685" s="97"/>
      <c r="BK685" s="97"/>
      <c r="BL685" s="97"/>
      <c r="BM685" s="97"/>
      <c r="BN685" s="97"/>
      <c r="BO685" s="97"/>
      <c r="BP685" s="97"/>
      <c r="BQ685" s="97"/>
      <c r="BR685" s="97"/>
      <c r="BS685" s="97"/>
      <c r="BT685" s="97"/>
      <c r="BU685" s="97"/>
      <c r="BV685" s="97"/>
      <c r="BW685" s="97"/>
      <c r="BX685" s="97"/>
      <c r="BY685" s="97"/>
      <c r="BZ685" s="97"/>
      <c r="CA685" s="97"/>
      <c r="CB685" s="97"/>
      <c r="CC685" s="97"/>
      <c r="CD685" s="97"/>
      <c r="CE685" s="97"/>
      <c r="CF685" s="97"/>
      <c r="CG685" s="97"/>
      <c r="CH685" s="97"/>
    </row>
    <row r="686" spans="1: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Z686" s="100"/>
      <c r="AA686" s="100"/>
      <c r="AB686" s="100"/>
      <c r="AC686" s="100"/>
      <c r="AD686" s="100"/>
      <c r="AE686" s="100"/>
      <c r="AF686" s="100"/>
      <c r="AG686" s="100"/>
      <c r="AH686" s="100"/>
      <c r="AI686" s="100"/>
      <c r="AJ686" s="100"/>
      <c r="AK686" s="100"/>
      <c r="AL686" s="100"/>
      <c r="AM686" s="97"/>
      <c r="AN686" s="97"/>
      <c r="AO686" s="97"/>
      <c r="AP686" s="97"/>
      <c r="AQ686" s="97"/>
      <c r="AR686" s="97"/>
      <c r="AS686" s="97"/>
      <c r="AT686" s="97"/>
      <c r="AU686" s="97"/>
      <c r="AV686" s="97"/>
      <c r="AW686" s="97"/>
      <c r="AX686" s="97"/>
      <c r="AY686" s="97"/>
      <c r="AZ686" s="97"/>
      <c r="BA686" s="97"/>
      <c r="BB686" s="97"/>
      <c r="BC686" s="97"/>
      <c r="BD686" s="97"/>
      <c r="BE686" s="97"/>
      <c r="BF686" s="97"/>
      <c r="BG686" s="97"/>
      <c r="BH686" s="97"/>
      <c r="BI686" s="97"/>
      <c r="BJ686" s="97"/>
      <c r="BK686" s="97"/>
      <c r="BL686" s="97"/>
      <c r="BM686" s="97"/>
      <c r="BN686" s="97"/>
      <c r="BO686" s="97"/>
      <c r="BP686" s="97"/>
      <c r="BQ686" s="97"/>
      <c r="BR686" s="97"/>
      <c r="BS686" s="97"/>
      <c r="BT686" s="97"/>
      <c r="BU686" s="97"/>
      <c r="BV686" s="97"/>
      <c r="BW686" s="97"/>
      <c r="BX686" s="97"/>
      <c r="BY686" s="97"/>
      <c r="BZ686" s="97"/>
      <c r="CA686" s="97"/>
      <c r="CB686" s="97"/>
      <c r="CC686" s="97"/>
      <c r="CD686" s="97"/>
      <c r="CE686" s="97"/>
      <c r="CF686" s="97"/>
      <c r="CG686" s="97"/>
      <c r="CH686" s="97"/>
    </row>
    <row r="687" spans="1:86">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Z687" s="100"/>
      <c r="AA687" s="100"/>
      <c r="AB687" s="100"/>
      <c r="AC687" s="100"/>
      <c r="AD687" s="100"/>
      <c r="AE687" s="100"/>
      <c r="AF687" s="100"/>
      <c r="AG687" s="100"/>
      <c r="AH687" s="100"/>
      <c r="AI687" s="100"/>
      <c r="AJ687" s="100"/>
      <c r="AK687" s="100"/>
      <c r="AL687" s="100"/>
      <c r="AM687" s="97"/>
      <c r="AN687" s="97"/>
      <c r="AO687" s="97"/>
      <c r="AP687" s="97"/>
      <c r="AQ687" s="97"/>
      <c r="AR687" s="97"/>
      <c r="AS687" s="97"/>
      <c r="AT687" s="97"/>
      <c r="AU687" s="97"/>
      <c r="AV687" s="97"/>
      <c r="AW687" s="97"/>
      <c r="AX687" s="97"/>
      <c r="AY687" s="97"/>
      <c r="AZ687" s="97"/>
      <c r="BA687" s="97"/>
      <c r="BB687" s="97"/>
      <c r="BC687" s="97"/>
      <c r="BD687" s="97"/>
      <c r="BE687" s="97"/>
      <c r="BF687" s="97"/>
      <c r="BG687" s="97"/>
      <c r="BH687" s="97"/>
      <c r="BI687" s="97"/>
      <c r="BJ687" s="97"/>
      <c r="BK687" s="97"/>
      <c r="BL687" s="97"/>
      <c r="BM687" s="97"/>
      <c r="BN687" s="97"/>
      <c r="BO687" s="97"/>
      <c r="BP687" s="97"/>
      <c r="BQ687" s="97"/>
      <c r="BR687" s="97"/>
      <c r="BS687" s="97"/>
      <c r="BT687" s="97"/>
      <c r="BU687" s="97"/>
      <c r="BV687" s="97"/>
      <c r="BW687" s="97"/>
      <c r="BX687" s="97"/>
      <c r="BY687" s="97"/>
      <c r="BZ687" s="97"/>
      <c r="CA687" s="97"/>
      <c r="CB687" s="97"/>
      <c r="CC687" s="97"/>
      <c r="CD687" s="97"/>
      <c r="CE687" s="97"/>
      <c r="CF687" s="97"/>
      <c r="CG687" s="97"/>
      <c r="CH687" s="97"/>
    </row>
    <row r="688" spans="1:86">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Z688" s="100"/>
      <c r="AA688" s="100"/>
      <c r="AB688" s="100"/>
      <c r="AC688" s="100"/>
      <c r="AD688" s="100"/>
      <c r="AE688" s="100"/>
      <c r="AF688" s="100"/>
      <c r="AG688" s="100"/>
      <c r="AH688" s="100"/>
      <c r="AI688" s="100"/>
      <c r="AJ688" s="100"/>
      <c r="AK688" s="100"/>
      <c r="AL688" s="100"/>
      <c r="AM688" s="97"/>
      <c r="AN688" s="97"/>
      <c r="AO688" s="97"/>
      <c r="AP688" s="97"/>
      <c r="AQ688" s="97"/>
      <c r="AR688" s="97"/>
      <c r="AS688" s="97"/>
      <c r="AT688" s="97"/>
      <c r="AU688" s="97"/>
      <c r="AV688" s="97"/>
      <c r="AW688" s="97"/>
      <c r="AX688" s="97"/>
      <c r="AY688" s="97"/>
      <c r="AZ688" s="97"/>
      <c r="BA688" s="97"/>
      <c r="BB688" s="97"/>
      <c r="BC688" s="97"/>
      <c r="BD688" s="97"/>
      <c r="BE688" s="97"/>
      <c r="BF688" s="97"/>
      <c r="BG688" s="97"/>
      <c r="BH688" s="97"/>
      <c r="BI688" s="97"/>
      <c r="BJ688" s="97"/>
      <c r="BK688" s="97"/>
      <c r="BL688" s="97"/>
      <c r="BM688" s="97"/>
      <c r="BN688" s="97"/>
      <c r="BO688" s="97"/>
      <c r="BP688" s="97"/>
      <c r="BQ688" s="97"/>
      <c r="BR688" s="97"/>
      <c r="BS688" s="97"/>
      <c r="BT688" s="97"/>
      <c r="BU688" s="97"/>
      <c r="BV688" s="97"/>
      <c r="BW688" s="97"/>
      <c r="BX688" s="97"/>
      <c r="BY688" s="97"/>
      <c r="BZ688" s="97"/>
      <c r="CA688" s="97"/>
      <c r="CB688" s="97"/>
      <c r="CC688" s="97"/>
      <c r="CD688" s="97"/>
      <c r="CE688" s="97"/>
      <c r="CF688" s="97"/>
      <c r="CG688" s="97"/>
      <c r="CH688" s="97"/>
    </row>
    <row r="689" spans="1:86">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Z689" s="100"/>
      <c r="AA689" s="100"/>
      <c r="AB689" s="100"/>
      <c r="AC689" s="100"/>
      <c r="AD689" s="100"/>
      <c r="AE689" s="100"/>
      <c r="AF689" s="100"/>
      <c r="AG689" s="100"/>
      <c r="AH689" s="100"/>
      <c r="AI689" s="100"/>
      <c r="AJ689" s="100"/>
      <c r="AK689" s="100"/>
      <c r="AL689" s="100"/>
      <c r="AM689" s="97"/>
      <c r="AN689" s="97"/>
      <c r="AO689" s="97"/>
      <c r="AP689" s="97"/>
      <c r="AQ689" s="97"/>
      <c r="AR689" s="97"/>
      <c r="AS689" s="97"/>
      <c r="AT689" s="97"/>
      <c r="AU689" s="97"/>
      <c r="AV689" s="97"/>
      <c r="AW689" s="97"/>
      <c r="AX689" s="97"/>
      <c r="AY689" s="97"/>
      <c r="AZ689" s="97"/>
      <c r="BA689" s="97"/>
      <c r="BB689" s="97"/>
      <c r="BC689" s="97"/>
      <c r="BD689" s="97"/>
      <c r="BE689" s="97"/>
      <c r="BF689" s="97"/>
      <c r="BG689" s="97"/>
      <c r="BH689" s="97"/>
      <c r="BI689" s="97"/>
      <c r="BJ689" s="97"/>
      <c r="BK689" s="97"/>
      <c r="BL689" s="97"/>
      <c r="BM689" s="97"/>
      <c r="BN689" s="97"/>
      <c r="BO689" s="97"/>
      <c r="BP689" s="97"/>
      <c r="BQ689" s="97"/>
      <c r="BR689" s="97"/>
      <c r="BS689" s="97"/>
      <c r="BT689" s="97"/>
      <c r="BU689" s="97"/>
      <c r="BV689" s="97"/>
      <c r="BW689" s="97"/>
      <c r="BX689" s="97"/>
      <c r="BY689" s="97"/>
      <c r="BZ689" s="97"/>
      <c r="CA689" s="97"/>
      <c r="CB689" s="97"/>
      <c r="CC689" s="97"/>
      <c r="CD689" s="97"/>
      <c r="CE689" s="97"/>
      <c r="CF689" s="97"/>
      <c r="CG689" s="97"/>
      <c r="CH689" s="97"/>
    </row>
    <row r="690" spans="1:86">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Z690" s="100"/>
      <c r="AA690" s="100"/>
      <c r="AB690" s="100"/>
      <c r="AC690" s="100"/>
      <c r="AD690" s="100"/>
      <c r="AE690" s="100"/>
      <c r="AF690" s="100"/>
      <c r="AG690" s="100"/>
      <c r="AH690" s="100"/>
      <c r="AI690" s="100"/>
      <c r="AJ690" s="100"/>
      <c r="AK690" s="100"/>
      <c r="AL690" s="100"/>
      <c r="AM690" s="97"/>
      <c r="AN690" s="97"/>
      <c r="AO690" s="97"/>
      <c r="AP690" s="97"/>
      <c r="AQ690" s="97"/>
      <c r="AR690" s="97"/>
      <c r="AS690" s="97"/>
      <c r="AT690" s="97"/>
      <c r="AU690" s="97"/>
      <c r="AV690" s="97"/>
      <c r="AW690" s="97"/>
      <c r="AX690" s="97"/>
      <c r="AY690" s="97"/>
      <c r="AZ690" s="97"/>
      <c r="BA690" s="97"/>
      <c r="BB690" s="97"/>
      <c r="BC690" s="97"/>
      <c r="BD690" s="97"/>
      <c r="BE690" s="97"/>
      <c r="BF690" s="97"/>
      <c r="BG690" s="97"/>
      <c r="BH690" s="97"/>
      <c r="BI690" s="97"/>
      <c r="BJ690" s="97"/>
      <c r="BK690" s="97"/>
      <c r="BL690" s="97"/>
      <c r="BM690" s="97"/>
      <c r="BN690" s="97"/>
      <c r="BO690" s="97"/>
      <c r="BP690" s="97"/>
      <c r="BQ690" s="97"/>
      <c r="BR690" s="97"/>
      <c r="BS690" s="97"/>
      <c r="BT690" s="97"/>
      <c r="BU690" s="97"/>
      <c r="BV690" s="97"/>
      <c r="BW690" s="97"/>
      <c r="BX690" s="97"/>
      <c r="BY690" s="97"/>
      <c r="BZ690" s="97"/>
      <c r="CA690" s="97"/>
      <c r="CB690" s="97"/>
      <c r="CC690" s="97"/>
      <c r="CD690" s="97"/>
      <c r="CE690" s="97"/>
      <c r="CF690" s="97"/>
      <c r="CG690" s="97"/>
      <c r="CH690" s="97"/>
    </row>
    <row r="691" spans="1:86">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Z691" s="100"/>
      <c r="AA691" s="100"/>
      <c r="AB691" s="100"/>
      <c r="AC691" s="100"/>
      <c r="AD691" s="100"/>
      <c r="AE691" s="100"/>
      <c r="AF691" s="100"/>
      <c r="AG691" s="100"/>
      <c r="AH691" s="100"/>
      <c r="AI691" s="100"/>
      <c r="AJ691" s="100"/>
      <c r="AK691" s="100"/>
      <c r="AL691" s="100"/>
      <c r="AM691" s="97"/>
      <c r="AN691" s="97"/>
      <c r="AO691" s="97"/>
      <c r="AP691" s="97"/>
      <c r="AQ691" s="97"/>
      <c r="AR691" s="97"/>
      <c r="AS691" s="97"/>
      <c r="AT691" s="97"/>
      <c r="AU691" s="97"/>
      <c r="AV691" s="97"/>
      <c r="AW691" s="97"/>
      <c r="AX691" s="97"/>
      <c r="AY691" s="97"/>
      <c r="AZ691" s="97"/>
      <c r="BA691" s="97"/>
      <c r="BB691" s="97"/>
      <c r="BC691" s="97"/>
      <c r="BD691" s="97"/>
      <c r="BE691" s="97"/>
      <c r="BF691" s="97"/>
      <c r="BG691" s="97"/>
      <c r="BH691" s="97"/>
      <c r="BI691" s="97"/>
      <c r="BJ691" s="97"/>
      <c r="BK691" s="97"/>
      <c r="BL691" s="97"/>
      <c r="BM691" s="97"/>
      <c r="BN691" s="97"/>
      <c r="BO691" s="97"/>
      <c r="BP691" s="97"/>
      <c r="BQ691" s="97"/>
      <c r="BR691" s="97"/>
      <c r="BS691" s="97"/>
      <c r="BT691" s="97"/>
      <c r="BU691" s="97"/>
      <c r="BV691" s="97"/>
      <c r="BW691" s="97"/>
      <c r="BX691" s="97"/>
      <c r="BY691" s="97"/>
      <c r="BZ691" s="97"/>
      <c r="CA691" s="97"/>
      <c r="CB691" s="97"/>
      <c r="CC691" s="97"/>
      <c r="CD691" s="97"/>
      <c r="CE691" s="97"/>
      <c r="CF691" s="97"/>
      <c r="CG691" s="97"/>
      <c r="CH691" s="97"/>
    </row>
    <row r="692" spans="1:86">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Z692" s="100"/>
      <c r="AA692" s="100"/>
      <c r="AB692" s="100"/>
      <c r="AC692" s="100"/>
      <c r="AD692" s="100"/>
      <c r="AE692" s="100"/>
      <c r="AF692" s="100"/>
      <c r="AG692" s="100"/>
      <c r="AH692" s="100"/>
      <c r="AI692" s="100"/>
      <c r="AJ692" s="100"/>
      <c r="AK692" s="100"/>
      <c r="AL692" s="100"/>
      <c r="AM692" s="97"/>
      <c r="AN692" s="97"/>
      <c r="AO692" s="97"/>
      <c r="AP692" s="97"/>
      <c r="AQ692" s="97"/>
      <c r="AR692" s="97"/>
      <c r="AS692" s="97"/>
      <c r="AT692" s="97"/>
      <c r="AU692" s="97"/>
      <c r="AV692" s="97"/>
      <c r="AW692" s="97"/>
      <c r="AX692" s="97"/>
      <c r="AY692" s="97"/>
      <c r="AZ692" s="97"/>
      <c r="BA692" s="97"/>
      <c r="BB692" s="97"/>
      <c r="BC692" s="97"/>
      <c r="BD692" s="97"/>
      <c r="BE692" s="97"/>
      <c r="BF692" s="97"/>
      <c r="BG692" s="97"/>
      <c r="BH692" s="97"/>
      <c r="BI692" s="97"/>
      <c r="BJ692" s="97"/>
      <c r="BK692" s="97"/>
      <c r="BL692" s="97"/>
      <c r="BM692" s="97"/>
      <c r="BN692" s="97"/>
      <c r="BO692" s="97"/>
      <c r="BP692" s="97"/>
      <c r="BQ692" s="97"/>
      <c r="BR692" s="97"/>
      <c r="BS692" s="97"/>
      <c r="BT692" s="97"/>
      <c r="BU692" s="97"/>
      <c r="BV692" s="97"/>
      <c r="BW692" s="97"/>
      <c r="BX692" s="97"/>
      <c r="BY692" s="97"/>
      <c r="BZ692" s="97"/>
      <c r="CA692" s="97"/>
      <c r="CB692" s="97"/>
      <c r="CC692" s="97"/>
      <c r="CD692" s="97"/>
      <c r="CE692" s="97"/>
      <c r="CF692" s="97"/>
      <c r="CG692" s="97"/>
      <c r="CH692" s="97"/>
    </row>
    <row r="693" spans="1:86">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Z693" s="100"/>
      <c r="AA693" s="100"/>
      <c r="AB693" s="100"/>
      <c r="AC693" s="100"/>
      <c r="AD693" s="100"/>
      <c r="AE693" s="100"/>
      <c r="AF693" s="100"/>
      <c r="AG693" s="100"/>
      <c r="AH693" s="100"/>
      <c r="AI693" s="100"/>
      <c r="AJ693" s="100"/>
      <c r="AK693" s="100"/>
      <c r="AL693" s="100"/>
      <c r="AM693" s="97"/>
      <c r="AN693" s="97"/>
      <c r="AO693" s="97"/>
      <c r="AP693" s="97"/>
      <c r="AQ693" s="97"/>
      <c r="AR693" s="97"/>
      <c r="AS693" s="97"/>
      <c r="AT693" s="97"/>
      <c r="AU693" s="97"/>
      <c r="AV693" s="97"/>
      <c r="AW693" s="97"/>
      <c r="AX693" s="97"/>
      <c r="AY693" s="97"/>
      <c r="AZ693" s="97"/>
      <c r="BA693" s="97"/>
      <c r="BB693" s="97"/>
      <c r="BC693" s="97"/>
      <c r="BD693" s="97"/>
      <c r="BE693" s="97"/>
      <c r="BF693" s="97"/>
      <c r="BG693" s="97"/>
      <c r="BH693" s="97"/>
      <c r="BI693" s="97"/>
      <c r="BJ693" s="97"/>
      <c r="BK693" s="97"/>
      <c r="BL693" s="97"/>
      <c r="BM693" s="97"/>
      <c r="BN693" s="97"/>
      <c r="BO693" s="97"/>
      <c r="BP693" s="97"/>
      <c r="BQ693" s="97"/>
      <c r="BR693" s="97"/>
      <c r="BS693" s="97"/>
      <c r="BT693" s="97"/>
      <c r="BU693" s="97"/>
      <c r="BV693" s="97"/>
      <c r="BW693" s="97"/>
      <c r="BX693" s="97"/>
      <c r="BY693" s="97"/>
      <c r="BZ693" s="97"/>
      <c r="CA693" s="97"/>
      <c r="CB693" s="97"/>
      <c r="CC693" s="97"/>
      <c r="CD693" s="97"/>
      <c r="CE693" s="97"/>
      <c r="CF693" s="97"/>
      <c r="CG693" s="97"/>
      <c r="CH693" s="97"/>
    </row>
    <row r="694" spans="1:86">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Z694" s="100"/>
      <c r="AA694" s="100"/>
      <c r="AB694" s="100"/>
      <c r="AC694" s="100"/>
      <c r="AD694" s="100"/>
      <c r="AE694" s="100"/>
      <c r="AF694" s="100"/>
      <c r="AG694" s="100"/>
      <c r="AH694" s="100"/>
      <c r="AI694" s="100"/>
      <c r="AJ694" s="100"/>
      <c r="AK694" s="100"/>
      <c r="AL694" s="100"/>
      <c r="AM694" s="97"/>
      <c r="AN694" s="97"/>
      <c r="AO694" s="97"/>
      <c r="AP694" s="97"/>
      <c r="AQ694" s="97"/>
      <c r="AR694" s="97"/>
      <c r="AS694" s="97"/>
      <c r="AT694" s="97"/>
      <c r="AU694" s="97"/>
      <c r="AV694" s="97"/>
      <c r="AW694" s="97"/>
      <c r="AX694" s="97"/>
      <c r="AY694" s="97"/>
      <c r="AZ694" s="97"/>
      <c r="BA694" s="97"/>
      <c r="BB694" s="97"/>
      <c r="BC694" s="97"/>
      <c r="BD694" s="97"/>
      <c r="BE694" s="97"/>
      <c r="BF694" s="97"/>
      <c r="BG694" s="97"/>
      <c r="BH694" s="97"/>
      <c r="BI694" s="97"/>
      <c r="BJ694" s="97"/>
      <c r="BK694" s="97"/>
      <c r="BL694" s="97"/>
      <c r="BM694" s="97"/>
      <c r="BN694" s="97"/>
      <c r="BO694" s="97"/>
      <c r="BP694" s="97"/>
      <c r="BQ694" s="97"/>
      <c r="BR694" s="97"/>
      <c r="BS694" s="97"/>
      <c r="BT694" s="97"/>
      <c r="BU694" s="97"/>
      <c r="BV694" s="97"/>
      <c r="BW694" s="97"/>
      <c r="BX694" s="97"/>
      <c r="BY694" s="97"/>
      <c r="BZ694" s="97"/>
      <c r="CA694" s="97"/>
      <c r="CB694" s="97"/>
      <c r="CC694" s="97"/>
      <c r="CD694" s="97"/>
      <c r="CE694" s="97"/>
      <c r="CF694" s="97"/>
      <c r="CG694" s="97"/>
      <c r="CH694" s="97"/>
    </row>
    <row r="695" spans="1:86">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Z695" s="100"/>
      <c r="AA695" s="100"/>
      <c r="AB695" s="100"/>
      <c r="AC695" s="100"/>
      <c r="AD695" s="100"/>
      <c r="AE695" s="100"/>
      <c r="AF695" s="100"/>
      <c r="AG695" s="100"/>
      <c r="AH695" s="100"/>
      <c r="AI695" s="100"/>
      <c r="AJ695" s="100"/>
      <c r="AK695" s="100"/>
      <c r="AL695" s="100"/>
      <c r="AM695" s="97"/>
      <c r="AN695" s="97"/>
      <c r="AO695" s="97"/>
      <c r="AP695" s="97"/>
      <c r="AQ695" s="97"/>
      <c r="AR695" s="97"/>
      <c r="AS695" s="97"/>
      <c r="AT695" s="97"/>
      <c r="AU695" s="97"/>
      <c r="AV695" s="97"/>
      <c r="AW695" s="97"/>
      <c r="AX695" s="97"/>
      <c r="AY695" s="97"/>
      <c r="AZ695" s="97"/>
      <c r="BA695" s="97"/>
      <c r="BB695" s="97"/>
      <c r="BC695" s="97"/>
      <c r="BD695" s="97"/>
      <c r="BE695" s="97"/>
      <c r="BF695" s="97"/>
      <c r="BG695" s="97"/>
      <c r="BH695" s="97"/>
      <c r="BI695" s="97"/>
      <c r="BJ695" s="97"/>
      <c r="BK695" s="97"/>
      <c r="BL695" s="97"/>
      <c r="BM695" s="97"/>
      <c r="BN695" s="97"/>
      <c r="BO695" s="97"/>
      <c r="BP695" s="97"/>
      <c r="BQ695" s="97"/>
      <c r="BR695" s="97"/>
      <c r="BS695" s="97"/>
      <c r="BT695" s="97"/>
      <c r="BU695" s="97"/>
      <c r="BV695" s="97"/>
      <c r="BW695" s="97"/>
      <c r="BX695" s="97"/>
      <c r="BY695" s="97"/>
      <c r="BZ695" s="97"/>
      <c r="CA695" s="97"/>
      <c r="CB695" s="97"/>
      <c r="CC695" s="97"/>
      <c r="CD695" s="97"/>
      <c r="CE695" s="97"/>
      <c r="CF695" s="97"/>
      <c r="CG695" s="97"/>
      <c r="CH695" s="97"/>
    </row>
    <row r="696" spans="1:8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Z696" s="100"/>
      <c r="AA696" s="100"/>
      <c r="AB696" s="100"/>
      <c r="AC696" s="100"/>
      <c r="AD696" s="100"/>
      <c r="AE696" s="100"/>
      <c r="AF696" s="100"/>
      <c r="AG696" s="100"/>
      <c r="AH696" s="100"/>
      <c r="AI696" s="100"/>
      <c r="AJ696" s="100"/>
      <c r="AK696" s="100"/>
      <c r="AL696" s="100"/>
      <c r="AM696" s="97"/>
      <c r="AN696" s="97"/>
      <c r="AO696" s="97"/>
      <c r="AP696" s="97"/>
      <c r="AQ696" s="97"/>
      <c r="AR696" s="97"/>
      <c r="AS696" s="97"/>
      <c r="AT696" s="97"/>
      <c r="AU696" s="97"/>
      <c r="AV696" s="97"/>
      <c r="AW696" s="97"/>
      <c r="AX696" s="97"/>
      <c r="AY696" s="97"/>
      <c r="AZ696" s="97"/>
      <c r="BA696" s="97"/>
      <c r="BB696" s="97"/>
      <c r="BC696" s="97"/>
      <c r="BD696" s="97"/>
      <c r="BE696" s="97"/>
      <c r="BF696" s="97"/>
      <c r="BG696" s="97"/>
      <c r="BH696" s="97"/>
      <c r="BI696" s="97"/>
      <c r="BJ696" s="97"/>
      <c r="BK696" s="97"/>
      <c r="BL696" s="97"/>
      <c r="BM696" s="97"/>
      <c r="BN696" s="97"/>
      <c r="BO696" s="97"/>
      <c r="BP696" s="97"/>
      <c r="BQ696" s="97"/>
      <c r="BR696" s="97"/>
      <c r="BS696" s="97"/>
      <c r="BT696" s="97"/>
      <c r="BU696" s="97"/>
      <c r="BV696" s="97"/>
      <c r="BW696" s="97"/>
      <c r="BX696" s="97"/>
      <c r="BY696" s="97"/>
      <c r="BZ696" s="97"/>
      <c r="CA696" s="97"/>
      <c r="CB696" s="97"/>
      <c r="CC696" s="97"/>
      <c r="CD696" s="97"/>
      <c r="CE696" s="97"/>
      <c r="CF696" s="97"/>
      <c r="CG696" s="97"/>
      <c r="CH696" s="97"/>
    </row>
    <row r="697" spans="1:86">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Z697" s="100"/>
      <c r="AA697" s="100"/>
      <c r="AB697" s="100"/>
      <c r="AC697" s="100"/>
      <c r="AD697" s="100"/>
      <c r="AE697" s="100"/>
      <c r="AF697" s="100"/>
      <c r="AG697" s="100"/>
      <c r="AH697" s="100"/>
      <c r="AI697" s="100"/>
      <c r="AJ697" s="100"/>
      <c r="AK697" s="100"/>
      <c r="AL697" s="100"/>
      <c r="AM697" s="97"/>
      <c r="AN697" s="97"/>
      <c r="AO697" s="97"/>
      <c r="AP697" s="97"/>
      <c r="AQ697" s="97"/>
      <c r="AR697" s="97"/>
      <c r="AS697" s="97"/>
      <c r="AT697" s="97"/>
      <c r="AU697" s="97"/>
      <c r="AV697" s="97"/>
      <c r="AW697" s="97"/>
      <c r="AX697" s="97"/>
      <c r="AY697" s="97"/>
      <c r="AZ697" s="97"/>
      <c r="BA697" s="97"/>
      <c r="BB697" s="97"/>
      <c r="BC697" s="97"/>
      <c r="BD697" s="97"/>
      <c r="BE697" s="97"/>
      <c r="BF697" s="97"/>
      <c r="BG697" s="97"/>
      <c r="BH697" s="97"/>
      <c r="BI697" s="97"/>
      <c r="BJ697" s="97"/>
      <c r="BK697" s="97"/>
      <c r="BL697" s="97"/>
      <c r="BM697" s="97"/>
      <c r="BN697" s="97"/>
      <c r="BO697" s="97"/>
      <c r="BP697" s="97"/>
      <c r="BQ697" s="97"/>
      <c r="BR697" s="97"/>
      <c r="BS697" s="97"/>
      <c r="BT697" s="97"/>
      <c r="BU697" s="97"/>
      <c r="BV697" s="97"/>
      <c r="BW697" s="97"/>
      <c r="BX697" s="97"/>
      <c r="BY697" s="97"/>
      <c r="BZ697" s="97"/>
      <c r="CA697" s="97"/>
      <c r="CB697" s="97"/>
      <c r="CC697" s="97"/>
      <c r="CD697" s="97"/>
      <c r="CE697" s="97"/>
      <c r="CF697" s="97"/>
      <c r="CG697" s="97"/>
      <c r="CH697" s="97"/>
    </row>
    <row r="698" spans="1:86">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Z698" s="100"/>
      <c r="AA698" s="100"/>
      <c r="AB698" s="100"/>
      <c r="AC698" s="100"/>
      <c r="AD698" s="100"/>
      <c r="AE698" s="100"/>
      <c r="AF698" s="100"/>
      <c r="AG698" s="100"/>
      <c r="AH698" s="100"/>
      <c r="AI698" s="100"/>
      <c r="AJ698" s="100"/>
      <c r="AK698" s="100"/>
      <c r="AL698" s="100"/>
      <c r="AM698" s="97"/>
      <c r="AN698" s="97"/>
      <c r="AO698" s="97"/>
      <c r="AP698" s="97"/>
      <c r="AQ698" s="97"/>
      <c r="AR698" s="97"/>
      <c r="AS698" s="97"/>
      <c r="AT698" s="97"/>
      <c r="AU698" s="97"/>
      <c r="AV698" s="97"/>
      <c r="AW698" s="97"/>
      <c r="AX698" s="97"/>
      <c r="AY698" s="97"/>
      <c r="AZ698" s="97"/>
      <c r="BA698" s="97"/>
      <c r="BB698" s="97"/>
      <c r="BC698" s="97"/>
      <c r="BD698" s="97"/>
      <c r="BE698" s="97"/>
      <c r="BF698" s="97"/>
      <c r="BG698" s="97"/>
      <c r="BH698" s="97"/>
      <c r="BI698" s="97"/>
      <c r="BJ698" s="97"/>
      <c r="BK698" s="97"/>
      <c r="BL698" s="97"/>
      <c r="BM698" s="97"/>
      <c r="BN698" s="97"/>
      <c r="BO698" s="97"/>
      <c r="BP698" s="97"/>
      <c r="BQ698" s="97"/>
      <c r="BR698" s="97"/>
      <c r="BS698" s="97"/>
      <c r="BT698" s="97"/>
      <c r="BU698" s="97"/>
      <c r="BV698" s="97"/>
      <c r="BW698" s="97"/>
      <c r="BX698" s="97"/>
      <c r="BY698" s="97"/>
      <c r="BZ698" s="97"/>
      <c r="CA698" s="97"/>
      <c r="CB698" s="97"/>
      <c r="CC698" s="97"/>
      <c r="CD698" s="97"/>
      <c r="CE698" s="97"/>
      <c r="CF698" s="97"/>
      <c r="CG698" s="97"/>
      <c r="CH698" s="97"/>
    </row>
    <row r="699" spans="1:86">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Z699" s="100"/>
      <c r="AA699" s="100"/>
      <c r="AB699" s="100"/>
      <c r="AC699" s="100"/>
      <c r="AD699" s="100"/>
      <c r="AE699" s="100"/>
      <c r="AF699" s="100"/>
      <c r="AG699" s="100"/>
      <c r="AH699" s="100"/>
      <c r="AI699" s="100"/>
      <c r="AJ699" s="100"/>
      <c r="AK699" s="100"/>
      <c r="AL699" s="100"/>
      <c r="AM699" s="97"/>
      <c r="AN699" s="97"/>
      <c r="AO699" s="97"/>
      <c r="AP699" s="97"/>
      <c r="AQ699" s="97"/>
      <c r="AR699" s="97"/>
      <c r="AS699" s="97"/>
      <c r="AT699" s="97"/>
      <c r="AU699" s="97"/>
      <c r="AV699" s="97"/>
      <c r="AW699" s="97"/>
      <c r="AX699" s="97"/>
      <c r="AY699" s="97"/>
      <c r="AZ699" s="97"/>
      <c r="BA699" s="97"/>
      <c r="BB699" s="97"/>
      <c r="BC699" s="97"/>
      <c r="BD699" s="97"/>
      <c r="BE699" s="97"/>
      <c r="BF699" s="97"/>
      <c r="BG699" s="97"/>
      <c r="BH699" s="97"/>
      <c r="BI699" s="97"/>
      <c r="BJ699" s="97"/>
      <c r="BK699" s="97"/>
      <c r="BL699" s="97"/>
      <c r="BM699" s="97"/>
      <c r="BN699" s="97"/>
      <c r="BO699" s="97"/>
      <c r="BP699" s="97"/>
      <c r="BQ699" s="97"/>
      <c r="BR699" s="97"/>
      <c r="BS699" s="97"/>
      <c r="BT699" s="97"/>
      <c r="BU699" s="97"/>
      <c r="BV699" s="97"/>
      <c r="BW699" s="97"/>
      <c r="BX699" s="97"/>
      <c r="BY699" s="97"/>
      <c r="BZ699" s="97"/>
      <c r="CA699" s="97"/>
      <c r="CB699" s="97"/>
      <c r="CC699" s="97"/>
      <c r="CD699" s="97"/>
      <c r="CE699" s="97"/>
      <c r="CF699" s="97"/>
      <c r="CG699" s="97"/>
      <c r="CH699" s="97"/>
    </row>
    <row r="700" spans="1:86">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Z700" s="100"/>
      <c r="AA700" s="100"/>
      <c r="AB700" s="100"/>
      <c r="AC700" s="100"/>
      <c r="AD700" s="100"/>
      <c r="AE700" s="100"/>
      <c r="AF700" s="100"/>
      <c r="AG700" s="100"/>
      <c r="AH700" s="100"/>
      <c r="AI700" s="100"/>
      <c r="AJ700" s="100"/>
      <c r="AK700" s="100"/>
      <c r="AL700" s="100"/>
      <c r="AM700" s="97"/>
      <c r="AN700" s="97"/>
      <c r="AO700" s="97"/>
      <c r="AP700" s="97"/>
      <c r="AQ700" s="97"/>
      <c r="AR700" s="97"/>
      <c r="AS700" s="97"/>
      <c r="AT700" s="97"/>
      <c r="AU700" s="97"/>
      <c r="AV700" s="97"/>
      <c r="AW700" s="97"/>
      <c r="AX700" s="97"/>
      <c r="AY700" s="97"/>
      <c r="AZ700" s="97"/>
      <c r="BA700" s="97"/>
      <c r="BB700" s="97"/>
      <c r="BC700" s="97"/>
      <c r="BD700" s="97"/>
      <c r="BE700" s="97"/>
      <c r="BF700" s="97"/>
      <c r="BG700" s="97"/>
      <c r="BH700" s="97"/>
      <c r="BI700" s="97"/>
      <c r="BJ700" s="97"/>
      <c r="BK700" s="97"/>
      <c r="BL700" s="97"/>
      <c r="BM700" s="97"/>
      <c r="BN700" s="97"/>
      <c r="BO700" s="97"/>
      <c r="BP700" s="97"/>
      <c r="BQ700" s="97"/>
      <c r="BR700" s="97"/>
      <c r="BS700" s="97"/>
      <c r="BT700" s="97"/>
      <c r="BU700" s="97"/>
      <c r="BV700" s="97"/>
      <c r="BW700" s="97"/>
      <c r="BX700" s="97"/>
      <c r="BY700" s="97"/>
      <c r="BZ700" s="97"/>
      <c r="CA700" s="97"/>
      <c r="CB700" s="97"/>
      <c r="CC700" s="97"/>
      <c r="CD700" s="97"/>
      <c r="CE700" s="97"/>
      <c r="CF700" s="97"/>
      <c r="CG700" s="97"/>
      <c r="CH700" s="97"/>
    </row>
    <row r="701" spans="1:86">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Z701" s="100"/>
      <c r="AA701" s="100"/>
      <c r="AB701" s="100"/>
      <c r="AC701" s="100"/>
      <c r="AD701" s="100"/>
      <c r="AE701" s="100"/>
      <c r="AF701" s="100"/>
      <c r="AG701" s="100"/>
      <c r="AH701" s="100"/>
      <c r="AI701" s="100"/>
      <c r="AJ701" s="100"/>
      <c r="AK701" s="100"/>
      <c r="AL701" s="100"/>
      <c r="AM701" s="97"/>
      <c r="AN701" s="97"/>
      <c r="AO701" s="97"/>
      <c r="AP701" s="97"/>
      <c r="AQ701" s="97"/>
      <c r="AR701" s="97"/>
      <c r="AS701" s="97"/>
      <c r="AT701" s="97"/>
      <c r="AU701" s="97"/>
      <c r="AV701" s="97"/>
      <c r="AW701" s="97"/>
      <c r="AX701" s="97"/>
      <c r="AY701" s="97"/>
      <c r="AZ701" s="97"/>
      <c r="BA701" s="97"/>
      <c r="BB701" s="97"/>
      <c r="BC701" s="97"/>
      <c r="BD701" s="97"/>
      <c r="BE701" s="97"/>
      <c r="BF701" s="97"/>
      <c r="BG701" s="97"/>
      <c r="BH701" s="97"/>
      <c r="BI701" s="97"/>
      <c r="BJ701" s="97"/>
      <c r="BK701" s="97"/>
      <c r="BL701" s="97"/>
      <c r="BM701" s="97"/>
      <c r="BN701" s="97"/>
      <c r="BO701" s="97"/>
      <c r="BP701" s="97"/>
      <c r="BQ701" s="97"/>
      <c r="BR701" s="97"/>
      <c r="BS701" s="97"/>
      <c r="BT701" s="97"/>
      <c r="BU701" s="97"/>
      <c r="BV701" s="97"/>
      <c r="BW701" s="97"/>
      <c r="BX701" s="97"/>
      <c r="BY701" s="97"/>
      <c r="BZ701" s="97"/>
      <c r="CA701" s="97"/>
      <c r="CB701" s="97"/>
      <c r="CC701" s="97"/>
      <c r="CD701" s="97"/>
      <c r="CE701" s="97"/>
      <c r="CF701" s="97"/>
      <c r="CG701" s="97"/>
      <c r="CH701" s="97"/>
    </row>
    <row r="702" spans="1:86">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Z702" s="100"/>
      <c r="AA702" s="100"/>
      <c r="AB702" s="100"/>
      <c r="AC702" s="100"/>
      <c r="AD702" s="100"/>
      <c r="AE702" s="100"/>
      <c r="AF702" s="100"/>
      <c r="AG702" s="100"/>
      <c r="AH702" s="100"/>
      <c r="AI702" s="100"/>
      <c r="AJ702" s="100"/>
      <c r="AK702" s="100"/>
      <c r="AL702" s="100"/>
      <c r="AM702" s="97"/>
      <c r="AN702" s="97"/>
      <c r="AO702" s="97"/>
      <c r="AP702" s="97"/>
      <c r="AQ702" s="97"/>
      <c r="AR702" s="97"/>
      <c r="AS702" s="97"/>
      <c r="AT702" s="97"/>
      <c r="AU702" s="97"/>
      <c r="AV702" s="97"/>
      <c r="AW702" s="97"/>
      <c r="AX702" s="97"/>
      <c r="AY702" s="97"/>
      <c r="AZ702" s="97"/>
      <c r="BA702" s="97"/>
      <c r="BB702" s="97"/>
      <c r="BC702" s="97"/>
      <c r="BD702" s="97"/>
      <c r="BE702" s="97"/>
      <c r="BF702" s="97"/>
      <c r="BG702" s="97"/>
      <c r="BH702" s="97"/>
      <c r="BI702" s="97"/>
      <c r="BJ702" s="97"/>
      <c r="BK702" s="97"/>
      <c r="BL702" s="97"/>
      <c r="BM702" s="97"/>
      <c r="BN702" s="97"/>
      <c r="BO702" s="97"/>
      <c r="BP702" s="97"/>
      <c r="BQ702" s="97"/>
      <c r="BR702" s="97"/>
      <c r="BS702" s="97"/>
      <c r="BT702" s="97"/>
      <c r="BU702" s="97"/>
      <c r="BV702" s="97"/>
      <c r="BW702" s="97"/>
      <c r="BX702" s="97"/>
      <c r="BY702" s="97"/>
      <c r="BZ702" s="97"/>
      <c r="CA702" s="97"/>
      <c r="CB702" s="97"/>
      <c r="CC702" s="97"/>
      <c r="CD702" s="97"/>
      <c r="CE702" s="97"/>
      <c r="CF702" s="97"/>
      <c r="CG702" s="97"/>
      <c r="CH702" s="97"/>
    </row>
    <row r="703" spans="1:86">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Z703" s="100"/>
      <c r="AA703" s="100"/>
      <c r="AB703" s="100"/>
      <c r="AC703" s="100"/>
      <c r="AD703" s="100"/>
      <c r="AE703" s="100"/>
      <c r="AF703" s="100"/>
      <c r="AG703" s="100"/>
      <c r="AH703" s="100"/>
      <c r="AI703" s="100"/>
      <c r="AJ703" s="100"/>
      <c r="AK703" s="100"/>
      <c r="AL703" s="100"/>
      <c r="AM703" s="97"/>
      <c r="AN703" s="97"/>
      <c r="AO703" s="97"/>
      <c r="AP703" s="97"/>
      <c r="AQ703" s="97"/>
      <c r="AR703" s="97"/>
      <c r="AS703" s="97"/>
      <c r="AT703" s="97"/>
      <c r="AU703" s="97"/>
      <c r="AV703" s="97"/>
      <c r="AW703" s="97"/>
      <c r="AX703" s="97"/>
      <c r="AY703" s="97"/>
      <c r="AZ703" s="97"/>
      <c r="BA703" s="97"/>
      <c r="BB703" s="97"/>
      <c r="BC703" s="97"/>
      <c r="BD703" s="97"/>
      <c r="BE703" s="97"/>
      <c r="BF703" s="97"/>
      <c r="BG703" s="97"/>
      <c r="BH703" s="97"/>
      <c r="BI703" s="97"/>
      <c r="BJ703" s="97"/>
      <c r="BK703" s="97"/>
      <c r="BL703" s="97"/>
      <c r="BM703" s="97"/>
      <c r="BN703" s="97"/>
      <c r="BO703" s="97"/>
      <c r="BP703" s="97"/>
      <c r="BQ703" s="97"/>
      <c r="BR703" s="97"/>
      <c r="BS703" s="97"/>
      <c r="BT703" s="97"/>
      <c r="BU703" s="97"/>
      <c r="BV703" s="97"/>
      <c r="BW703" s="97"/>
      <c r="BX703" s="97"/>
      <c r="BY703" s="97"/>
      <c r="BZ703" s="97"/>
      <c r="CA703" s="97"/>
      <c r="CB703" s="97"/>
      <c r="CC703" s="97"/>
      <c r="CD703" s="97"/>
      <c r="CE703" s="97"/>
      <c r="CF703" s="97"/>
      <c r="CG703" s="97"/>
      <c r="CH703" s="97"/>
    </row>
    <row r="704" spans="1:86">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Z704" s="100"/>
      <c r="AA704" s="100"/>
      <c r="AB704" s="100"/>
      <c r="AC704" s="100"/>
      <c r="AD704" s="100"/>
      <c r="AE704" s="100"/>
      <c r="AF704" s="100"/>
      <c r="AG704" s="100"/>
      <c r="AH704" s="100"/>
      <c r="AI704" s="100"/>
      <c r="AJ704" s="100"/>
      <c r="AK704" s="100"/>
      <c r="AL704" s="100"/>
      <c r="AM704" s="97"/>
      <c r="AN704" s="97"/>
      <c r="AO704" s="97"/>
      <c r="AP704" s="97"/>
      <c r="AQ704" s="97"/>
      <c r="AR704" s="97"/>
      <c r="AS704" s="97"/>
      <c r="AT704" s="97"/>
      <c r="AU704" s="97"/>
      <c r="AV704" s="97"/>
      <c r="AW704" s="97"/>
      <c r="AX704" s="97"/>
      <c r="AY704" s="97"/>
      <c r="AZ704" s="97"/>
      <c r="BA704" s="97"/>
      <c r="BB704" s="97"/>
      <c r="BC704" s="97"/>
      <c r="BD704" s="97"/>
      <c r="BE704" s="97"/>
      <c r="BF704" s="97"/>
      <c r="BG704" s="97"/>
      <c r="BH704" s="97"/>
      <c r="BI704" s="97"/>
      <c r="BJ704" s="97"/>
      <c r="BK704" s="97"/>
      <c r="BL704" s="97"/>
      <c r="BM704" s="97"/>
      <c r="BN704" s="97"/>
      <c r="BO704" s="97"/>
      <c r="BP704" s="97"/>
      <c r="BQ704" s="97"/>
      <c r="BR704" s="97"/>
      <c r="BS704" s="97"/>
      <c r="BT704" s="97"/>
      <c r="BU704" s="97"/>
      <c r="BV704" s="97"/>
      <c r="BW704" s="97"/>
      <c r="BX704" s="97"/>
      <c r="BY704" s="97"/>
      <c r="BZ704" s="97"/>
      <c r="CA704" s="97"/>
      <c r="CB704" s="97"/>
      <c r="CC704" s="97"/>
      <c r="CD704" s="97"/>
      <c r="CE704" s="97"/>
      <c r="CF704" s="97"/>
      <c r="CG704" s="97"/>
      <c r="CH704" s="97"/>
    </row>
    <row r="705" spans="1:86">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Z705" s="100"/>
      <c r="AA705" s="100"/>
      <c r="AB705" s="100"/>
      <c r="AC705" s="100"/>
      <c r="AD705" s="100"/>
      <c r="AE705" s="100"/>
      <c r="AF705" s="100"/>
      <c r="AG705" s="100"/>
      <c r="AH705" s="100"/>
      <c r="AI705" s="100"/>
      <c r="AJ705" s="100"/>
      <c r="AK705" s="100"/>
      <c r="AL705" s="100"/>
      <c r="AM705" s="97"/>
      <c r="AN705" s="97"/>
      <c r="AO705" s="97"/>
      <c r="AP705" s="97"/>
      <c r="AQ705" s="97"/>
      <c r="AR705" s="97"/>
      <c r="AS705" s="97"/>
      <c r="AT705" s="97"/>
      <c r="AU705" s="97"/>
      <c r="AV705" s="97"/>
      <c r="AW705" s="97"/>
      <c r="AX705" s="97"/>
      <c r="AY705" s="97"/>
      <c r="AZ705" s="97"/>
      <c r="BA705" s="97"/>
      <c r="BB705" s="97"/>
      <c r="BC705" s="97"/>
      <c r="BD705" s="97"/>
      <c r="BE705" s="97"/>
      <c r="BF705" s="97"/>
      <c r="BG705" s="97"/>
      <c r="BH705" s="97"/>
      <c r="BI705" s="97"/>
      <c r="BJ705" s="97"/>
      <c r="BK705" s="97"/>
      <c r="BL705" s="97"/>
      <c r="BM705" s="97"/>
      <c r="BN705" s="97"/>
      <c r="BO705" s="97"/>
      <c r="BP705" s="97"/>
      <c r="BQ705" s="97"/>
      <c r="BR705" s="97"/>
      <c r="BS705" s="97"/>
      <c r="BT705" s="97"/>
      <c r="BU705" s="97"/>
      <c r="BV705" s="97"/>
      <c r="BW705" s="97"/>
      <c r="BX705" s="97"/>
      <c r="BY705" s="97"/>
      <c r="BZ705" s="97"/>
      <c r="CA705" s="97"/>
      <c r="CB705" s="97"/>
      <c r="CC705" s="97"/>
      <c r="CD705" s="97"/>
      <c r="CE705" s="97"/>
      <c r="CF705" s="97"/>
      <c r="CG705" s="97"/>
      <c r="CH705" s="97"/>
    </row>
    <row r="706" spans="1:8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Z706" s="100"/>
      <c r="AA706" s="100"/>
      <c r="AB706" s="100"/>
      <c r="AC706" s="100"/>
      <c r="AD706" s="100"/>
      <c r="AE706" s="100"/>
      <c r="AF706" s="100"/>
      <c r="AG706" s="100"/>
      <c r="AH706" s="100"/>
      <c r="AI706" s="100"/>
      <c r="AJ706" s="100"/>
      <c r="AK706" s="100"/>
      <c r="AL706" s="100"/>
      <c r="AM706" s="97"/>
      <c r="AN706" s="97"/>
      <c r="AO706" s="97"/>
      <c r="AP706" s="97"/>
      <c r="AQ706" s="97"/>
      <c r="AR706" s="97"/>
      <c r="AS706" s="97"/>
      <c r="AT706" s="97"/>
      <c r="AU706" s="97"/>
      <c r="AV706" s="97"/>
      <c r="AW706" s="97"/>
      <c r="AX706" s="97"/>
      <c r="AY706" s="97"/>
      <c r="AZ706" s="97"/>
      <c r="BA706" s="97"/>
      <c r="BB706" s="97"/>
      <c r="BC706" s="97"/>
      <c r="BD706" s="97"/>
      <c r="BE706" s="97"/>
      <c r="BF706" s="97"/>
      <c r="BG706" s="97"/>
      <c r="BH706" s="97"/>
      <c r="BI706" s="97"/>
      <c r="BJ706" s="97"/>
      <c r="BK706" s="97"/>
      <c r="BL706" s="97"/>
      <c r="BM706" s="97"/>
      <c r="BN706" s="97"/>
      <c r="BO706" s="97"/>
      <c r="BP706" s="97"/>
      <c r="BQ706" s="97"/>
      <c r="BR706" s="97"/>
      <c r="BS706" s="97"/>
      <c r="BT706" s="97"/>
      <c r="BU706" s="97"/>
      <c r="BV706" s="97"/>
      <c r="BW706" s="97"/>
      <c r="BX706" s="97"/>
      <c r="BY706" s="97"/>
      <c r="BZ706" s="97"/>
      <c r="CA706" s="97"/>
      <c r="CB706" s="97"/>
      <c r="CC706" s="97"/>
      <c r="CD706" s="97"/>
      <c r="CE706" s="97"/>
      <c r="CF706" s="97"/>
      <c r="CG706" s="97"/>
      <c r="CH706" s="97"/>
    </row>
    <row r="707" spans="1:86">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Z707" s="100"/>
      <c r="AA707" s="100"/>
      <c r="AB707" s="100"/>
      <c r="AC707" s="100"/>
      <c r="AD707" s="100"/>
      <c r="AE707" s="100"/>
      <c r="AF707" s="100"/>
      <c r="AG707" s="100"/>
      <c r="AH707" s="100"/>
      <c r="AI707" s="100"/>
      <c r="AJ707" s="100"/>
      <c r="AK707" s="100"/>
      <c r="AL707" s="100"/>
      <c r="AM707" s="97"/>
      <c r="AN707" s="97"/>
      <c r="AO707" s="97"/>
      <c r="AP707" s="97"/>
      <c r="AQ707" s="97"/>
      <c r="AR707" s="97"/>
      <c r="AS707" s="97"/>
      <c r="AT707" s="97"/>
      <c r="AU707" s="97"/>
      <c r="AV707" s="97"/>
      <c r="AW707" s="97"/>
      <c r="AX707" s="97"/>
      <c r="AY707" s="97"/>
      <c r="AZ707" s="97"/>
      <c r="BA707" s="97"/>
      <c r="BB707" s="97"/>
      <c r="BC707" s="97"/>
      <c r="BD707" s="97"/>
      <c r="BE707" s="97"/>
      <c r="BF707" s="97"/>
      <c r="BG707" s="97"/>
      <c r="BH707" s="97"/>
      <c r="BI707" s="97"/>
      <c r="BJ707" s="97"/>
      <c r="BK707" s="97"/>
      <c r="BL707" s="97"/>
      <c r="BM707" s="97"/>
      <c r="BN707" s="97"/>
      <c r="BO707" s="97"/>
      <c r="BP707" s="97"/>
      <c r="BQ707" s="97"/>
      <c r="BR707" s="97"/>
      <c r="BS707" s="97"/>
      <c r="BT707" s="97"/>
      <c r="BU707" s="97"/>
      <c r="BV707" s="97"/>
      <c r="BW707" s="97"/>
      <c r="BX707" s="97"/>
      <c r="BY707" s="97"/>
      <c r="BZ707" s="97"/>
      <c r="CA707" s="97"/>
      <c r="CB707" s="97"/>
      <c r="CC707" s="97"/>
      <c r="CD707" s="97"/>
      <c r="CE707" s="97"/>
      <c r="CF707" s="97"/>
      <c r="CG707" s="97"/>
      <c r="CH707" s="97"/>
    </row>
    <row r="708" spans="1:86">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Z708" s="100"/>
      <c r="AA708" s="100"/>
      <c r="AB708" s="100"/>
      <c r="AC708" s="100"/>
      <c r="AD708" s="100"/>
      <c r="AE708" s="100"/>
      <c r="AF708" s="100"/>
      <c r="AG708" s="100"/>
      <c r="AH708" s="100"/>
      <c r="AI708" s="100"/>
      <c r="AJ708" s="100"/>
      <c r="AK708" s="100"/>
      <c r="AL708" s="100"/>
      <c r="AM708" s="97"/>
      <c r="AN708" s="97"/>
      <c r="AO708" s="97"/>
      <c r="AP708" s="97"/>
      <c r="AQ708" s="97"/>
      <c r="AR708" s="97"/>
      <c r="AS708" s="97"/>
      <c r="AT708" s="97"/>
      <c r="AU708" s="97"/>
      <c r="AV708" s="97"/>
      <c r="AW708" s="97"/>
      <c r="AX708" s="97"/>
      <c r="AY708" s="97"/>
      <c r="AZ708" s="97"/>
      <c r="BA708" s="97"/>
      <c r="BB708" s="97"/>
      <c r="BC708" s="97"/>
      <c r="BD708" s="97"/>
      <c r="BE708" s="97"/>
      <c r="BF708" s="97"/>
      <c r="BG708" s="97"/>
      <c r="BH708" s="97"/>
      <c r="BI708" s="97"/>
      <c r="BJ708" s="97"/>
      <c r="BK708" s="97"/>
      <c r="BL708" s="97"/>
      <c r="BM708" s="97"/>
      <c r="BN708" s="97"/>
      <c r="BO708" s="97"/>
      <c r="BP708" s="97"/>
      <c r="BQ708" s="97"/>
      <c r="BR708" s="97"/>
      <c r="BS708" s="97"/>
      <c r="BT708" s="97"/>
      <c r="BU708" s="97"/>
      <c r="BV708" s="97"/>
      <c r="BW708" s="97"/>
      <c r="BX708" s="97"/>
      <c r="BY708" s="97"/>
      <c r="BZ708" s="97"/>
      <c r="CA708" s="97"/>
      <c r="CB708" s="97"/>
      <c r="CC708" s="97"/>
      <c r="CD708" s="97"/>
      <c r="CE708" s="97"/>
      <c r="CF708" s="97"/>
      <c r="CG708" s="97"/>
      <c r="CH708" s="97"/>
    </row>
    <row r="709" spans="1:86">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Z709" s="100"/>
      <c r="AA709" s="100"/>
      <c r="AB709" s="100"/>
      <c r="AC709" s="100"/>
      <c r="AD709" s="100"/>
      <c r="AE709" s="100"/>
      <c r="AF709" s="100"/>
      <c r="AG709" s="100"/>
      <c r="AH709" s="100"/>
      <c r="AI709" s="100"/>
      <c r="AJ709" s="100"/>
      <c r="AK709" s="100"/>
      <c r="AL709" s="100"/>
      <c r="AM709" s="97"/>
      <c r="AN709" s="97"/>
      <c r="AO709" s="97"/>
      <c r="AP709" s="97"/>
      <c r="AQ709" s="97"/>
      <c r="AR709" s="97"/>
      <c r="AS709" s="97"/>
      <c r="AT709" s="97"/>
      <c r="AU709" s="97"/>
      <c r="AV709" s="97"/>
      <c r="AW709" s="97"/>
      <c r="AX709" s="97"/>
      <c r="AY709" s="97"/>
      <c r="AZ709" s="97"/>
      <c r="BA709" s="97"/>
      <c r="BB709" s="97"/>
      <c r="BC709" s="97"/>
      <c r="BD709" s="97"/>
      <c r="BE709" s="97"/>
      <c r="BF709" s="97"/>
      <c r="BG709" s="97"/>
      <c r="BH709" s="97"/>
      <c r="BI709" s="97"/>
      <c r="BJ709" s="97"/>
      <c r="BK709" s="97"/>
      <c r="BL709" s="97"/>
      <c r="BM709" s="97"/>
      <c r="BN709" s="97"/>
      <c r="BO709" s="97"/>
      <c r="BP709" s="97"/>
      <c r="BQ709" s="97"/>
      <c r="BR709" s="97"/>
      <c r="BS709" s="97"/>
      <c r="BT709" s="97"/>
      <c r="BU709" s="97"/>
      <c r="BV709" s="97"/>
      <c r="BW709" s="97"/>
      <c r="BX709" s="97"/>
      <c r="BY709" s="97"/>
      <c r="BZ709" s="97"/>
      <c r="CA709" s="97"/>
      <c r="CB709" s="97"/>
      <c r="CC709" s="97"/>
      <c r="CD709" s="97"/>
      <c r="CE709" s="97"/>
      <c r="CF709" s="97"/>
      <c r="CG709" s="97"/>
      <c r="CH709" s="97"/>
    </row>
    <row r="710" spans="1:86">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Z710" s="100"/>
      <c r="AA710" s="100"/>
      <c r="AB710" s="100"/>
      <c r="AC710" s="100"/>
      <c r="AD710" s="100"/>
      <c r="AE710" s="100"/>
      <c r="AF710" s="100"/>
      <c r="AG710" s="100"/>
      <c r="AH710" s="100"/>
      <c r="AI710" s="100"/>
      <c r="AJ710" s="100"/>
      <c r="AK710" s="100"/>
      <c r="AL710" s="100"/>
      <c r="AM710" s="97"/>
      <c r="AN710" s="97"/>
      <c r="AO710" s="97"/>
      <c r="AP710" s="97"/>
      <c r="AQ710" s="97"/>
      <c r="AR710" s="97"/>
      <c r="AS710" s="97"/>
      <c r="AT710" s="97"/>
      <c r="AU710" s="97"/>
      <c r="AV710" s="97"/>
      <c r="AW710" s="97"/>
      <c r="AX710" s="97"/>
      <c r="AY710" s="97"/>
      <c r="AZ710" s="97"/>
      <c r="BA710" s="97"/>
      <c r="BB710" s="97"/>
      <c r="BC710" s="97"/>
      <c r="BD710" s="97"/>
      <c r="BE710" s="97"/>
      <c r="BF710" s="97"/>
      <c r="BG710" s="97"/>
      <c r="BH710" s="97"/>
      <c r="BI710" s="97"/>
      <c r="BJ710" s="97"/>
      <c r="BK710" s="97"/>
      <c r="BL710" s="97"/>
      <c r="BM710" s="97"/>
      <c r="BN710" s="97"/>
      <c r="BO710" s="97"/>
      <c r="BP710" s="97"/>
      <c r="BQ710" s="97"/>
      <c r="BR710" s="97"/>
      <c r="BS710" s="97"/>
      <c r="BT710" s="97"/>
      <c r="BU710" s="97"/>
      <c r="BV710" s="97"/>
      <c r="BW710" s="97"/>
      <c r="BX710" s="97"/>
      <c r="BY710" s="97"/>
      <c r="BZ710" s="97"/>
      <c r="CA710" s="97"/>
      <c r="CB710" s="97"/>
      <c r="CC710" s="97"/>
      <c r="CD710" s="97"/>
      <c r="CE710" s="97"/>
      <c r="CF710" s="97"/>
      <c r="CG710" s="97"/>
      <c r="CH710" s="97"/>
    </row>
    <row r="711" spans="1:86">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Z711" s="100"/>
      <c r="AA711" s="100"/>
      <c r="AB711" s="100"/>
      <c r="AC711" s="100"/>
      <c r="AD711" s="100"/>
      <c r="AE711" s="100"/>
      <c r="AF711" s="100"/>
      <c r="AG711" s="100"/>
      <c r="AH711" s="100"/>
      <c r="AI711" s="100"/>
      <c r="AJ711" s="100"/>
      <c r="AK711" s="100"/>
      <c r="AL711" s="100"/>
      <c r="AM711" s="97"/>
      <c r="AN711" s="97"/>
      <c r="AO711" s="97"/>
      <c r="AP711" s="97"/>
      <c r="AQ711" s="97"/>
      <c r="AR711" s="97"/>
      <c r="AS711" s="97"/>
      <c r="AT711" s="97"/>
      <c r="AU711" s="97"/>
      <c r="AV711" s="97"/>
      <c r="AW711" s="97"/>
      <c r="AX711" s="97"/>
      <c r="AY711" s="97"/>
      <c r="AZ711" s="97"/>
      <c r="BA711" s="97"/>
      <c r="BB711" s="97"/>
      <c r="BC711" s="97"/>
      <c r="BD711" s="97"/>
      <c r="BE711" s="97"/>
      <c r="BF711" s="97"/>
      <c r="BG711" s="97"/>
      <c r="BH711" s="97"/>
      <c r="BI711" s="97"/>
      <c r="BJ711" s="97"/>
      <c r="BK711" s="97"/>
      <c r="BL711" s="97"/>
      <c r="BM711" s="97"/>
      <c r="BN711" s="97"/>
      <c r="BO711" s="97"/>
      <c r="BP711" s="97"/>
      <c r="BQ711" s="97"/>
      <c r="BR711" s="97"/>
      <c r="BS711" s="97"/>
      <c r="BT711" s="97"/>
      <c r="BU711" s="97"/>
      <c r="BV711" s="97"/>
      <c r="BW711" s="97"/>
      <c r="BX711" s="97"/>
      <c r="BY711" s="97"/>
      <c r="BZ711" s="97"/>
      <c r="CA711" s="97"/>
      <c r="CB711" s="97"/>
      <c r="CC711" s="97"/>
      <c r="CD711" s="97"/>
      <c r="CE711" s="97"/>
      <c r="CF711" s="97"/>
      <c r="CG711" s="97"/>
      <c r="CH711" s="97"/>
    </row>
    <row r="712" spans="1:86">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Z712" s="100"/>
      <c r="AA712" s="100"/>
      <c r="AB712" s="100"/>
      <c r="AC712" s="100"/>
      <c r="AD712" s="100"/>
      <c r="AE712" s="100"/>
      <c r="AF712" s="100"/>
      <c r="AG712" s="100"/>
      <c r="AH712" s="100"/>
      <c r="AI712" s="100"/>
      <c r="AJ712" s="100"/>
      <c r="AK712" s="100"/>
      <c r="AL712" s="100"/>
      <c r="AM712" s="97"/>
      <c r="AN712" s="97"/>
      <c r="AO712" s="97"/>
      <c r="AP712" s="97"/>
      <c r="AQ712" s="97"/>
      <c r="AR712" s="97"/>
      <c r="AS712" s="97"/>
      <c r="AT712" s="97"/>
      <c r="AU712" s="97"/>
      <c r="AV712" s="97"/>
      <c r="AW712" s="97"/>
      <c r="AX712" s="97"/>
      <c r="AY712" s="97"/>
      <c r="AZ712" s="97"/>
      <c r="BA712" s="97"/>
      <c r="BB712" s="97"/>
      <c r="BC712" s="97"/>
      <c r="BD712" s="97"/>
      <c r="BE712" s="97"/>
      <c r="BF712" s="97"/>
      <c r="BG712" s="97"/>
      <c r="BH712" s="97"/>
      <c r="BI712" s="97"/>
      <c r="BJ712" s="97"/>
      <c r="BK712" s="97"/>
      <c r="BL712" s="97"/>
      <c r="BM712" s="97"/>
      <c r="BN712" s="97"/>
      <c r="BO712" s="97"/>
      <c r="BP712" s="97"/>
      <c r="BQ712" s="97"/>
      <c r="BR712" s="97"/>
      <c r="BS712" s="97"/>
      <c r="BT712" s="97"/>
      <c r="BU712" s="97"/>
      <c r="BV712" s="97"/>
      <c r="BW712" s="97"/>
      <c r="BX712" s="97"/>
      <c r="BY712" s="97"/>
      <c r="BZ712" s="97"/>
      <c r="CA712" s="97"/>
      <c r="CB712" s="97"/>
      <c r="CC712" s="97"/>
      <c r="CD712" s="97"/>
      <c r="CE712" s="97"/>
      <c r="CF712" s="97"/>
      <c r="CG712" s="97"/>
      <c r="CH712" s="97"/>
    </row>
    <row r="713" spans="1:86">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Z713" s="100"/>
      <c r="AA713" s="100"/>
      <c r="AB713" s="100"/>
      <c r="AC713" s="100"/>
      <c r="AD713" s="100"/>
      <c r="AE713" s="100"/>
      <c r="AF713" s="100"/>
      <c r="AG713" s="100"/>
      <c r="AH713" s="100"/>
      <c r="AI713" s="100"/>
      <c r="AJ713" s="100"/>
      <c r="AK713" s="100"/>
      <c r="AL713" s="100"/>
      <c r="AM713" s="97"/>
      <c r="AN713" s="97"/>
      <c r="AO713" s="97"/>
      <c r="AP713" s="97"/>
      <c r="AQ713" s="97"/>
      <c r="AR713" s="97"/>
      <c r="AS713" s="97"/>
      <c r="AT713" s="97"/>
      <c r="AU713" s="97"/>
      <c r="AV713" s="97"/>
      <c r="AW713" s="97"/>
      <c r="AX713" s="97"/>
      <c r="AY713" s="97"/>
      <c r="AZ713" s="97"/>
      <c r="BA713" s="97"/>
      <c r="BB713" s="97"/>
      <c r="BC713" s="97"/>
      <c r="BD713" s="97"/>
      <c r="BE713" s="97"/>
      <c r="BF713" s="97"/>
      <c r="BG713" s="97"/>
      <c r="BH713" s="97"/>
      <c r="BI713" s="97"/>
      <c r="BJ713" s="97"/>
      <c r="BK713" s="97"/>
      <c r="BL713" s="97"/>
      <c r="BM713" s="97"/>
      <c r="BN713" s="97"/>
      <c r="BO713" s="97"/>
      <c r="BP713" s="97"/>
      <c r="BQ713" s="97"/>
      <c r="BR713" s="97"/>
      <c r="BS713" s="97"/>
      <c r="BT713" s="97"/>
      <c r="BU713" s="97"/>
      <c r="BV713" s="97"/>
      <c r="BW713" s="97"/>
      <c r="BX713" s="97"/>
      <c r="BY713" s="97"/>
      <c r="BZ713" s="97"/>
      <c r="CA713" s="97"/>
      <c r="CB713" s="97"/>
      <c r="CC713" s="97"/>
      <c r="CD713" s="97"/>
      <c r="CE713" s="97"/>
      <c r="CF713" s="97"/>
      <c r="CG713" s="97"/>
      <c r="CH713" s="97"/>
    </row>
    <row r="714" spans="1:86">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Z714" s="100"/>
      <c r="AA714" s="100"/>
      <c r="AB714" s="100"/>
      <c r="AC714" s="100"/>
      <c r="AD714" s="100"/>
      <c r="AE714" s="100"/>
      <c r="AF714" s="100"/>
      <c r="AG714" s="100"/>
      <c r="AH714" s="100"/>
      <c r="AI714" s="100"/>
      <c r="AJ714" s="100"/>
      <c r="AK714" s="100"/>
      <c r="AL714" s="100"/>
      <c r="AM714" s="97"/>
      <c r="AN714" s="97"/>
      <c r="AO714" s="97"/>
      <c r="AP714" s="97"/>
      <c r="AQ714" s="97"/>
      <c r="AR714" s="97"/>
      <c r="AS714" s="97"/>
      <c r="AT714" s="97"/>
      <c r="AU714" s="97"/>
      <c r="AV714" s="97"/>
      <c r="AW714" s="97"/>
      <c r="AX714" s="97"/>
      <c r="AY714" s="97"/>
      <c r="AZ714" s="97"/>
      <c r="BA714" s="97"/>
      <c r="BB714" s="97"/>
      <c r="BC714" s="97"/>
      <c r="BD714" s="97"/>
      <c r="BE714" s="97"/>
      <c r="BF714" s="97"/>
      <c r="BG714" s="97"/>
      <c r="BH714" s="97"/>
      <c r="BI714" s="97"/>
      <c r="BJ714" s="97"/>
      <c r="BK714" s="97"/>
      <c r="BL714" s="97"/>
      <c r="BM714" s="97"/>
      <c r="BN714" s="97"/>
      <c r="BO714" s="97"/>
      <c r="BP714" s="97"/>
      <c r="BQ714" s="97"/>
      <c r="BR714" s="97"/>
      <c r="BS714" s="97"/>
      <c r="BT714" s="97"/>
      <c r="BU714" s="97"/>
      <c r="BV714" s="97"/>
      <c r="BW714" s="97"/>
      <c r="BX714" s="97"/>
      <c r="BY714" s="97"/>
      <c r="BZ714" s="97"/>
      <c r="CA714" s="97"/>
      <c r="CB714" s="97"/>
      <c r="CC714" s="97"/>
      <c r="CD714" s="97"/>
      <c r="CE714" s="97"/>
      <c r="CF714" s="97"/>
      <c r="CG714" s="97"/>
      <c r="CH714" s="97"/>
    </row>
    <row r="715" spans="1:86">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Z715" s="100"/>
      <c r="AA715" s="100"/>
      <c r="AB715" s="100"/>
      <c r="AC715" s="100"/>
      <c r="AD715" s="100"/>
      <c r="AE715" s="100"/>
      <c r="AF715" s="100"/>
      <c r="AG715" s="100"/>
      <c r="AH715" s="100"/>
      <c r="AI715" s="100"/>
      <c r="AJ715" s="100"/>
      <c r="AK715" s="100"/>
      <c r="AL715" s="100"/>
      <c r="AM715" s="97"/>
      <c r="AN715" s="97"/>
      <c r="AO715" s="97"/>
      <c r="AP715" s="97"/>
      <c r="AQ715" s="97"/>
      <c r="AR715" s="97"/>
      <c r="AS715" s="97"/>
      <c r="AT715" s="97"/>
      <c r="AU715" s="97"/>
      <c r="AV715" s="97"/>
      <c r="AW715" s="97"/>
      <c r="AX715" s="97"/>
      <c r="AY715" s="97"/>
      <c r="AZ715" s="97"/>
      <c r="BA715" s="97"/>
      <c r="BB715" s="97"/>
      <c r="BC715" s="97"/>
      <c r="BD715" s="97"/>
      <c r="BE715" s="97"/>
      <c r="BF715" s="97"/>
      <c r="BG715" s="97"/>
      <c r="BH715" s="97"/>
      <c r="BI715" s="97"/>
      <c r="BJ715" s="97"/>
      <c r="BK715" s="97"/>
      <c r="BL715" s="97"/>
      <c r="BM715" s="97"/>
      <c r="BN715" s="97"/>
      <c r="BO715" s="97"/>
      <c r="BP715" s="97"/>
      <c r="BQ715" s="97"/>
      <c r="BR715" s="97"/>
      <c r="BS715" s="97"/>
      <c r="BT715" s="97"/>
      <c r="BU715" s="97"/>
      <c r="BV715" s="97"/>
      <c r="BW715" s="97"/>
      <c r="BX715" s="97"/>
      <c r="BY715" s="97"/>
      <c r="BZ715" s="97"/>
      <c r="CA715" s="97"/>
      <c r="CB715" s="97"/>
      <c r="CC715" s="97"/>
      <c r="CD715" s="97"/>
      <c r="CE715" s="97"/>
      <c r="CF715" s="97"/>
      <c r="CG715" s="97"/>
      <c r="CH715" s="97"/>
    </row>
    <row r="716" spans="1:8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Z716" s="100"/>
      <c r="AA716" s="100"/>
      <c r="AB716" s="100"/>
      <c r="AC716" s="100"/>
      <c r="AD716" s="100"/>
      <c r="AE716" s="100"/>
      <c r="AF716" s="100"/>
      <c r="AG716" s="100"/>
      <c r="AH716" s="100"/>
      <c r="AI716" s="100"/>
      <c r="AJ716" s="100"/>
      <c r="AK716" s="100"/>
      <c r="AL716" s="100"/>
      <c r="AM716" s="97"/>
      <c r="AN716" s="97"/>
      <c r="AO716" s="97"/>
      <c r="AP716" s="97"/>
      <c r="AQ716" s="97"/>
      <c r="AR716" s="97"/>
      <c r="AS716" s="97"/>
      <c r="AT716" s="97"/>
      <c r="AU716" s="97"/>
      <c r="AV716" s="97"/>
      <c r="AW716" s="97"/>
      <c r="AX716" s="97"/>
      <c r="AY716" s="97"/>
      <c r="AZ716" s="97"/>
      <c r="BA716" s="97"/>
      <c r="BB716" s="97"/>
      <c r="BC716" s="97"/>
      <c r="BD716" s="97"/>
      <c r="BE716" s="97"/>
      <c r="BF716" s="97"/>
      <c r="BG716" s="97"/>
      <c r="BH716" s="97"/>
      <c r="BI716" s="97"/>
      <c r="BJ716" s="97"/>
      <c r="BK716" s="97"/>
      <c r="BL716" s="97"/>
      <c r="BM716" s="97"/>
      <c r="BN716" s="97"/>
      <c r="BO716" s="97"/>
      <c r="BP716" s="97"/>
      <c r="BQ716" s="97"/>
      <c r="BR716" s="97"/>
      <c r="BS716" s="97"/>
      <c r="BT716" s="97"/>
      <c r="BU716" s="97"/>
      <c r="BV716" s="97"/>
      <c r="BW716" s="97"/>
      <c r="BX716" s="97"/>
      <c r="BY716" s="97"/>
      <c r="BZ716" s="97"/>
      <c r="CA716" s="97"/>
      <c r="CB716" s="97"/>
      <c r="CC716" s="97"/>
      <c r="CD716" s="97"/>
      <c r="CE716" s="97"/>
      <c r="CF716" s="97"/>
      <c r="CG716" s="97"/>
      <c r="CH716" s="97"/>
    </row>
    <row r="717" spans="1:86">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Z717" s="100"/>
      <c r="AA717" s="100"/>
      <c r="AB717" s="100"/>
      <c r="AC717" s="100"/>
      <c r="AD717" s="100"/>
      <c r="AE717" s="100"/>
      <c r="AF717" s="100"/>
      <c r="AG717" s="100"/>
      <c r="AH717" s="100"/>
      <c r="AI717" s="100"/>
      <c r="AJ717" s="100"/>
      <c r="AK717" s="100"/>
      <c r="AL717" s="100"/>
      <c r="AM717" s="97"/>
      <c r="AN717" s="97"/>
      <c r="AO717" s="97"/>
      <c r="AP717" s="97"/>
      <c r="AQ717" s="97"/>
      <c r="AR717" s="97"/>
      <c r="AS717" s="97"/>
      <c r="AT717" s="97"/>
      <c r="AU717" s="97"/>
      <c r="AV717" s="97"/>
      <c r="AW717" s="97"/>
      <c r="AX717" s="97"/>
      <c r="AY717" s="97"/>
      <c r="AZ717" s="97"/>
      <c r="BA717" s="97"/>
      <c r="BB717" s="97"/>
      <c r="BC717" s="97"/>
      <c r="BD717" s="97"/>
      <c r="BE717" s="97"/>
      <c r="BF717" s="97"/>
      <c r="BG717" s="97"/>
      <c r="BH717" s="97"/>
      <c r="BI717" s="97"/>
      <c r="BJ717" s="97"/>
      <c r="BK717" s="97"/>
      <c r="BL717" s="97"/>
      <c r="BM717" s="97"/>
      <c r="BN717" s="97"/>
      <c r="BO717" s="97"/>
      <c r="BP717" s="97"/>
      <c r="BQ717" s="97"/>
      <c r="BR717" s="97"/>
      <c r="BS717" s="97"/>
      <c r="BT717" s="97"/>
      <c r="BU717" s="97"/>
      <c r="BV717" s="97"/>
      <c r="BW717" s="97"/>
      <c r="BX717" s="97"/>
      <c r="BY717" s="97"/>
      <c r="BZ717" s="97"/>
      <c r="CA717" s="97"/>
      <c r="CB717" s="97"/>
      <c r="CC717" s="97"/>
      <c r="CD717" s="97"/>
      <c r="CE717" s="97"/>
      <c r="CF717" s="97"/>
      <c r="CG717" s="97"/>
      <c r="CH717" s="97"/>
    </row>
    <row r="718" spans="1:86">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Z718" s="100"/>
      <c r="AA718" s="100"/>
      <c r="AB718" s="100"/>
      <c r="AC718" s="100"/>
      <c r="AD718" s="100"/>
      <c r="AE718" s="100"/>
      <c r="AF718" s="100"/>
      <c r="AG718" s="100"/>
      <c r="AH718" s="100"/>
      <c r="AI718" s="100"/>
      <c r="AJ718" s="100"/>
      <c r="AK718" s="100"/>
      <c r="AL718" s="100"/>
      <c r="AM718" s="97"/>
      <c r="AN718" s="97"/>
      <c r="AO718" s="97"/>
      <c r="AP718" s="97"/>
      <c r="AQ718" s="97"/>
      <c r="AR718" s="97"/>
      <c r="AS718" s="97"/>
      <c r="AT718" s="97"/>
      <c r="AU718" s="97"/>
      <c r="AV718" s="97"/>
      <c r="AW718" s="97"/>
      <c r="AX718" s="97"/>
      <c r="AY718" s="97"/>
      <c r="AZ718" s="97"/>
      <c r="BA718" s="97"/>
      <c r="BB718" s="97"/>
      <c r="BC718" s="97"/>
      <c r="BD718" s="97"/>
      <c r="BE718" s="97"/>
      <c r="BF718" s="97"/>
      <c r="BG718" s="97"/>
      <c r="BH718" s="97"/>
      <c r="BI718" s="97"/>
      <c r="BJ718" s="97"/>
      <c r="BK718" s="97"/>
      <c r="BL718" s="97"/>
      <c r="BM718" s="97"/>
      <c r="BN718" s="97"/>
      <c r="BO718" s="97"/>
      <c r="BP718" s="97"/>
      <c r="BQ718" s="97"/>
      <c r="BR718" s="97"/>
      <c r="BS718" s="97"/>
      <c r="BT718" s="97"/>
      <c r="BU718" s="97"/>
      <c r="BV718" s="97"/>
      <c r="BW718" s="97"/>
      <c r="BX718" s="97"/>
      <c r="BY718" s="97"/>
      <c r="BZ718" s="97"/>
      <c r="CA718" s="97"/>
      <c r="CB718" s="97"/>
      <c r="CC718" s="97"/>
      <c r="CD718" s="97"/>
      <c r="CE718" s="97"/>
      <c r="CF718" s="97"/>
      <c r="CG718" s="97"/>
      <c r="CH718" s="97"/>
    </row>
    <row r="719" spans="1:86">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Z719" s="100"/>
      <c r="AA719" s="100"/>
      <c r="AB719" s="100"/>
      <c r="AC719" s="100"/>
      <c r="AD719" s="100"/>
      <c r="AE719" s="100"/>
      <c r="AF719" s="100"/>
      <c r="AG719" s="100"/>
      <c r="AH719" s="100"/>
      <c r="AI719" s="100"/>
      <c r="AJ719" s="100"/>
      <c r="AK719" s="100"/>
      <c r="AL719" s="100"/>
      <c r="AM719" s="97"/>
      <c r="AN719" s="97"/>
      <c r="AO719" s="97"/>
      <c r="AP719" s="97"/>
      <c r="AQ719" s="97"/>
      <c r="AR719" s="97"/>
      <c r="AS719" s="97"/>
      <c r="AT719" s="97"/>
      <c r="AU719" s="97"/>
      <c r="AV719" s="97"/>
      <c r="AW719" s="97"/>
      <c r="AX719" s="97"/>
      <c r="AY719" s="97"/>
      <c r="AZ719" s="97"/>
      <c r="BA719" s="97"/>
      <c r="BB719" s="97"/>
      <c r="BC719" s="97"/>
      <c r="BD719" s="97"/>
      <c r="BE719" s="97"/>
      <c r="BF719" s="97"/>
      <c r="BG719" s="97"/>
      <c r="BH719" s="97"/>
      <c r="BI719" s="97"/>
      <c r="BJ719" s="97"/>
      <c r="BK719" s="97"/>
      <c r="BL719" s="97"/>
      <c r="BM719" s="97"/>
      <c r="BN719" s="97"/>
      <c r="BO719" s="97"/>
      <c r="BP719" s="97"/>
      <c r="BQ719" s="97"/>
      <c r="BR719" s="97"/>
      <c r="BS719" s="97"/>
      <c r="BT719" s="97"/>
      <c r="BU719" s="97"/>
      <c r="BV719" s="97"/>
      <c r="BW719" s="97"/>
      <c r="BX719" s="97"/>
      <c r="BY719" s="97"/>
      <c r="BZ719" s="97"/>
      <c r="CA719" s="97"/>
      <c r="CB719" s="97"/>
      <c r="CC719" s="97"/>
      <c r="CD719" s="97"/>
      <c r="CE719" s="97"/>
      <c r="CF719" s="97"/>
      <c r="CG719" s="97"/>
      <c r="CH719" s="97"/>
    </row>
    <row r="720" spans="1:86">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Z720" s="100"/>
      <c r="AA720" s="100"/>
      <c r="AB720" s="100"/>
      <c r="AC720" s="100"/>
      <c r="AD720" s="100"/>
      <c r="AE720" s="100"/>
      <c r="AF720" s="100"/>
      <c r="AG720" s="100"/>
      <c r="AH720" s="100"/>
      <c r="AI720" s="100"/>
      <c r="AJ720" s="100"/>
      <c r="AK720" s="100"/>
      <c r="AL720" s="100"/>
      <c r="AM720" s="97"/>
      <c r="AN720" s="97"/>
      <c r="AO720" s="97"/>
      <c r="AP720" s="97"/>
      <c r="AQ720" s="97"/>
      <c r="AR720" s="97"/>
      <c r="AS720" s="97"/>
      <c r="AT720" s="97"/>
      <c r="AU720" s="97"/>
      <c r="AV720" s="97"/>
      <c r="AW720" s="97"/>
      <c r="AX720" s="97"/>
      <c r="AY720" s="97"/>
      <c r="AZ720" s="97"/>
      <c r="BA720" s="97"/>
      <c r="BB720" s="97"/>
      <c r="BC720" s="97"/>
      <c r="BD720" s="97"/>
      <c r="BE720" s="97"/>
      <c r="BF720" s="97"/>
      <c r="BG720" s="97"/>
      <c r="BH720" s="97"/>
      <c r="BI720" s="97"/>
      <c r="BJ720" s="97"/>
      <c r="BK720" s="97"/>
      <c r="BL720" s="97"/>
      <c r="BM720" s="97"/>
      <c r="BN720" s="97"/>
      <c r="BO720" s="97"/>
      <c r="BP720" s="97"/>
      <c r="BQ720" s="97"/>
      <c r="BR720" s="97"/>
      <c r="BS720" s="97"/>
      <c r="BT720" s="97"/>
      <c r="BU720" s="97"/>
      <c r="BV720" s="97"/>
      <c r="BW720" s="97"/>
      <c r="BX720" s="97"/>
      <c r="BY720" s="97"/>
      <c r="BZ720" s="97"/>
      <c r="CA720" s="97"/>
      <c r="CB720" s="97"/>
      <c r="CC720" s="97"/>
      <c r="CD720" s="97"/>
      <c r="CE720" s="97"/>
      <c r="CF720" s="97"/>
      <c r="CG720" s="97"/>
      <c r="CH720" s="97"/>
    </row>
    <row r="721" spans="1:86">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Z721" s="100"/>
      <c r="AA721" s="100"/>
      <c r="AB721" s="100"/>
      <c r="AC721" s="100"/>
      <c r="AD721" s="100"/>
      <c r="AE721" s="100"/>
      <c r="AF721" s="100"/>
      <c r="AG721" s="100"/>
      <c r="AH721" s="100"/>
      <c r="AI721" s="100"/>
      <c r="AJ721" s="100"/>
      <c r="AK721" s="100"/>
      <c r="AL721" s="100"/>
      <c r="AM721" s="97"/>
      <c r="AN721" s="97"/>
      <c r="AO721" s="97"/>
      <c r="AP721" s="97"/>
      <c r="AQ721" s="97"/>
      <c r="AR721" s="97"/>
      <c r="AS721" s="97"/>
      <c r="AT721" s="97"/>
      <c r="AU721" s="97"/>
      <c r="AV721" s="97"/>
      <c r="AW721" s="97"/>
      <c r="AX721" s="97"/>
      <c r="AY721" s="97"/>
      <c r="AZ721" s="97"/>
      <c r="BA721" s="97"/>
      <c r="BB721" s="97"/>
      <c r="BC721" s="97"/>
      <c r="BD721" s="97"/>
      <c r="BE721" s="97"/>
      <c r="BF721" s="97"/>
      <c r="BG721" s="97"/>
      <c r="BH721" s="97"/>
      <c r="BI721" s="97"/>
      <c r="BJ721" s="97"/>
      <c r="BK721" s="97"/>
      <c r="BL721" s="97"/>
      <c r="BM721" s="97"/>
      <c r="BN721" s="97"/>
      <c r="BO721" s="97"/>
      <c r="BP721" s="97"/>
      <c r="BQ721" s="97"/>
      <c r="BR721" s="97"/>
      <c r="BS721" s="97"/>
      <c r="BT721" s="97"/>
      <c r="BU721" s="97"/>
      <c r="BV721" s="97"/>
      <c r="BW721" s="97"/>
      <c r="BX721" s="97"/>
      <c r="BY721" s="97"/>
      <c r="BZ721" s="97"/>
      <c r="CA721" s="97"/>
      <c r="CB721" s="97"/>
      <c r="CC721" s="97"/>
      <c r="CD721" s="97"/>
      <c r="CE721" s="97"/>
      <c r="CF721" s="97"/>
      <c r="CG721" s="97"/>
      <c r="CH721" s="97"/>
    </row>
    <row r="722" spans="1:86">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Z722" s="100"/>
      <c r="AA722" s="100"/>
      <c r="AB722" s="100"/>
      <c r="AC722" s="100"/>
      <c r="AD722" s="100"/>
      <c r="AE722" s="100"/>
      <c r="AF722" s="100"/>
      <c r="AG722" s="100"/>
      <c r="AH722" s="100"/>
      <c r="AI722" s="100"/>
      <c r="AJ722" s="100"/>
      <c r="AK722" s="100"/>
      <c r="AL722" s="100"/>
      <c r="AM722" s="97"/>
      <c r="AN722" s="97"/>
      <c r="AO722" s="97"/>
      <c r="AP722" s="97"/>
      <c r="AQ722" s="97"/>
      <c r="AR722" s="97"/>
      <c r="AS722" s="97"/>
      <c r="AT722" s="97"/>
      <c r="AU722" s="97"/>
      <c r="AV722" s="97"/>
      <c r="AW722" s="97"/>
      <c r="AX722" s="97"/>
      <c r="AY722" s="97"/>
      <c r="AZ722" s="97"/>
      <c r="BA722" s="97"/>
      <c r="BB722" s="97"/>
      <c r="BC722" s="97"/>
      <c r="BD722" s="97"/>
      <c r="BE722" s="97"/>
      <c r="BF722" s="97"/>
      <c r="BG722" s="97"/>
      <c r="BH722" s="97"/>
      <c r="BI722" s="97"/>
      <c r="BJ722" s="97"/>
      <c r="BK722" s="97"/>
      <c r="BL722" s="97"/>
      <c r="BM722" s="97"/>
      <c r="BN722" s="97"/>
      <c r="BO722" s="97"/>
      <c r="BP722" s="97"/>
      <c r="BQ722" s="97"/>
      <c r="BR722" s="97"/>
      <c r="BS722" s="97"/>
      <c r="BT722" s="97"/>
      <c r="BU722" s="97"/>
      <c r="BV722" s="97"/>
      <c r="BW722" s="97"/>
      <c r="BX722" s="97"/>
      <c r="BY722" s="97"/>
      <c r="BZ722" s="97"/>
      <c r="CA722" s="97"/>
      <c r="CB722" s="97"/>
      <c r="CC722" s="97"/>
      <c r="CD722" s="97"/>
      <c r="CE722" s="97"/>
      <c r="CF722" s="97"/>
      <c r="CG722" s="97"/>
      <c r="CH722" s="97"/>
    </row>
    <row r="723" spans="1:86">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Z723" s="100"/>
      <c r="AA723" s="100"/>
      <c r="AB723" s="100"/>
      <c r="AC723" s="100"/>
      <c r="AD723" s="100"/>
      <c r="AE723" s="100"/>
      <c r="AF723" s="100"/>
      <c r="AG723" s="100"/>
      <c r="AH723" s="100"/>
      <c r="AI723" s="100"/>
      <c r="AJ723" s="100"/>
      <c r="AK723" s="100"/>
      <c r="AL723" s="100"/>
      <c r="AM723" s="97"/>
      <c r="AN723" s="97"/>
      <c r="AO723" s="97"/>
      <c r="AP723" s="97"/>
      <c r="AQ723" s="97"/>
      <c r="AR723" s="97"/>
      <c r="AS723" s="97"/>
      <c r="AT723" s="97"/>
      <c r="AU723" s="97"/>
      <c r="AV723" s="97"/>
      <c r="AW723" s="97"/>
      <c r="AX723" s="97"/>
      <c r="AY723" s="97"/>
      <c r="AZ723" s="97"/>
      <c r="BA723" s="97"/>
      <c r="BB723" s="97"/>
      <c r="BC723" s="97"/>
      <c r="BD723" s="97"/>
      <c r="BE723" s="97"/>
      <c r="BF723" s="97"/>
      <c r="BG723" s="97"/>
      <c r="BH723" s="97"/>
      <c r="BI723" s="97"/>
      <c r="BJ723" s="97"/>
      <c r="BK723" s="97"/>
      <c r="BL723" s="97"/>
      <c r="BM723" s="97"/>
      <c r="BN723" s="97"/>
      <c r="BO723" s="97"/>
      <c r="BP723" s="97"/>
      <c r="BQ723" s="97"/>
      <c r="BR723" s="97"/>
      <c r="BS723" s="97"/>
      <c r="BT723" s="97"/>
      <c r="BU723" s="97"/>
      <c r="BV723" s="97"/>
      <c r="BW723" s="97"/>
      <c r="BX723" s="97"/>
      <c r="BY723" s="97"/>
      <c r="BZ723" s="97"/>
      <c r="CA723" s="97"/>
      <c r="CB723" s="97"/>
      <c r="CC723" s="97"/>
      <c r="CD723" s="97"/>
      <c r="CE723" s="97"/>
      <c r="CF723" s="97"/>
      <c r="CG723" s="97"/>
      <c r="CH723" s="97"/>
    </row>
    <row r="724" spans="1:86">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Z724" s="100"/>
      <c r="AA724" s="100"/>
      <c r="AB724" s="100"/>
      <c r="AC724" s="100"/>
      <c r="AD724" s="100"/>
      <c r="AE724" s="100"/>
      <c r="AF724" s="100"/>
      <c r="AG724" s="100"/>
      <c r="AH724" s="100"/>
      <c r="AI724" s="100"/>
      <c r="AJ724" s="100"/>
      <c r="AK724" s="100"/>
      <c r="AL724" s="100"/>
      <c r="AM724" s="97"/>
      <c r="AN724" s="97"/>
      <c r="AO724" s="97"/>
      <c r="AP724" s="97"/>
      <c r="AQ724" s="97"/>
      <c r="AR724" s="97"/>
      <c r="AS724" s="97"/>
      <c r="AT724" s="97"/>
      <c r="AU724" s="97"/>
      <c r="AV724" s="97"/>
      <c r="AW724" s="97"/>
      <c r="AX724" s="97"/>
      <c r="AY724" s="97"/>
      <c r="AZ724" s="97"/>
      <c r="BA724" s="97"/>
      <c r="BB724" s="97"/>
      <c r="BC724" s="97"/>
      <c r="BD724" s="97"/>
      <c r="BE724" s="97"/>
      <c r="BF724" s="97"/>
      <c r="BG724" s="97"/>
      <c r="BH724" s="97"/>
      <c r="BI724" s="97"/>
      <c r="BJ724" s="97"/>
      <c r="BK724" s="97"/>
      <c r="BL724" s="97"/>
      <c r="BM724" s="97"/>
      <c r="BN724" s="97"/>
      <c r="BO724" s="97"/>
      <c r="BP724" s="97"/>
      <c r="BQ724" s="97"/>
      <c r="BR724" s="97"/>
      <c r="BS724" s="97"/>
      <c r="BT724" s="97"/>
      <c r="BU724" s="97"/>
      <c r="BV724" s="97"/>
      <c r="BW724" s="97"/>
      <c r="BX724" s="97"/>
      <c r="BY724" s="97"/>
      <c r="BZ724" s="97"/>
      <c r="CA724" s="97"/>
      <c r="CB724" s="97"/>
      <c r="CC724" s="97"/>
      <c r="CD724" s="97"/>
      <c r="CE724" s="97"/>
      <c r="CF724" s="97"/>
      <c r="CG724" s="97"/>
      <c r="CH724" s="97"/>
    </row>
    <row r="725" spans="1:86">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Z725" s="100"/>
      <c r="AA725" s="100"/>
      <c r="AB725" s="100"/>
      <c r="AC725" s="100"/>
      <c r="AD725" s="100"/>
      <c r="AE725" s="100"/>
      <c r="AF725" s="100"/>
      <c r="AG725" s="100"/>
      <c r="AH725" s="100"/>
      <c r="AI725" s="100"/>
      <c r="AJ725" s="100"/>
      <c r="AK725" s="100"/>
      <c r="AL725" s="100"/>
      <c r="AM725" s="97"/>
      <c r="AN725" s="97"/>
      <c r="AO725" s="97"/>
      <c r="AP725" s="97"/>
      <c r="AQ725" s="97"/>
      <c r="AR725" s="97"/>
      <c r="AS725" s="97"/>
      <c r="AT725" s="97"/>
      <c r="AU725" s="97"/>
      <c r="AV725" s="97"/>
      <c r="AW725" s="97"/>
      <c r="AX725" s="97"/>
      <c r="AY725" s="97"/>
      <c r="AZ725" s="97"/>
      <c r="BA725" s="97"/>
      <c r="BB725" s="97"/>
      <c r="BC725" s="97"/>
      <c r="BD725" s="97"/>
      <c r="BE725" s="97"/>
      <c r="BF725" s="97"/>
      <c r="BG725" s="97"/>
      <c r="BH725" s="97"/>
      <c r="BI725" s="97"/>
      <c r="BJ725" s="97"/>
      <c r="BK725" s="97"/>
      <c r="BL725" s="97"/>
      <c r="BM725" s="97"/>
      <c r="BN725" s="97"/>
      <c r="BO725" s="97"/>
      <c r="BP725" s="97"/>
      <c r="BQ725" s="97"/>
      <c r="BR725" s="97"/>
      <c r="BS725" s="97"/>
      <c r="BT725" s="97"/>
      <c r="BU725" s="97"/>
      <c r="BV725" s="97"/>
      <c r="BW725" s="97"/>
      <c r="BX725" s="97"/>
      <c r="BY725" s="97"/>
      <c r="BZ725" s="97"/>
      <c r="CA725" s="97"/>
      <c r="CB725" s="97"/>
      <c r="CC725" s="97"/>
      <c r="CD725" s="97"/>
      <c r="CE725" s="97"/>
      <c r="CF725" s="97"/>
      <c r="CG725" s="97"/>
      <c r="CH725" s="97"/>
    </row>
    <row r="726" spans="1:8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Z726" s="100"/>
      <c r="AA726" s="100"/>
      <c r="AB726" s="100"/>
      <c r="AC726" s="100"/>
      <c r="AD726" s="100"/>
      <c r="AE726" s="100"/>
      <c r="AF726" s="100"/>
      <c r="AG726" s="100"/>
      <c r="AH726" s="100"/>
      <c r="AI726" s="100"/>
      <c r="AJ726" s="100"/>
      <c r="AK726" s="100"/>
      <c r="AL726" s="100"/>
      <c r="AM726" s="97"/>
      <c r="AN726" s="97"/>
      <c r="AO726" s="97"/>
      <c r="AP726" s="97"/>
      <c r="AQ726" s="97"/>
      <c r="AR726" s="97"/>
      <c r="AS726" s="97"/>
      <c r="AT726" s="97"/>
      <c r="AU726" s="97"/>
      <c r="AV726" s="97"/>
      <c r="AW726" s="97"/>
      <c r="AX726" s="97"/>
      <c r="AY726" s="97"/>
      <c r="AZ726" s="97"/>
      <c r="BA726" s="97"/>
      <c r="BB726" s="97"/>
      <c r="BC726" s="97"/>
      <c r="BD726" s="97"/>
      <c r="BE726" s="97"/>
      <c r="BF726" s="97"/>
      <c r="BG726" s="97"/>
      <c r="BH726" s="97"/>
      <c r="BI726" s="97"/>
      <c r="BJ726" s="97"/>
      <c r="BK726" s="97"/>
      <c r="BL726" s="97"/>
      <c r="BM726" s="97"/>
      <c r="BN726" s="97"/>
      <c r="BO726" s="97"/>
      <c r="BP726" s="97"/>
      <c r="BQ726" s="97"/>
      <c r="BR726" s="97"/>
      <c r="BS726" s="97"/>
      <c r="BT726" s="97"/>
      <c r="BU726" s="97"/>
      <c r="BV726" s="97"/>
      <c r="BW726" s="97"/>
      <c r="BX726" s="97"/>
      <c r="BY726" s="97"/>
      <c r="BZ726" s="97"/>
      <c r="CA726" s="97"/>
      <c r="CB726" s="97"/>
      <c r="CC726" s="97"/>
      <c r="CD726" s="97"/>
      <c r="CE726" s="97"/>
      <c r="CF726" s="97"/>
      <c r="CG726" s="97"/>
      <c r="CH726" s="97"/>
    </row>
    <row r="727" spans="1:86">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Z727" s="100"/>
      <c r="AA727" s="100"/>
      <c r="AB727" s="100"/>
      <c r="AC727" s="100"/>
      <c r="AD727" s="100"/>
      <c r="AE727" s="100"/>
      <c r="AF727" s="100"/>
      <c r="AG727" s="100"/>
      <c r="AH727" s="100"/>
      <c r="AI727" s="100"/>
      <c r="AJ727" s="100"/>
      <c r="AK727" s="100"/>
      <c r="AL727" s="100"/>
      <c r="AM727" s="97"/>
      <c r="AN727" s="97"/>
      <c r="AO727" s="97"/>
      <c r="AP727" s="97"/>
      <c r="AQ727" s="97"/>
      <c r="AR727" s="97"/>
      <c r="AS727" s="97"/>
      <c r="AT727" s="97"/>
      <c r="AU727" s="97"/>
      <c r="AV727" s="97"/>
      <c r="AW727" s="97"/>
      <c r="AX727" s="97"/>
      <c r="AY727" s="97"/>
      <c r="AZ727" s="97"/>
      <c r="BA727" s="97"/>
      <c r="BB727" s="97"/>
      <c r="BC727" s="97"/>
      <c r="BD727" s="97"/>
      <c r="BE727" s="97"/>
      <c r="BF727" s="97"/>
      <c r="BG727" s="97"/>
      <c r="BH727" s="97"/>
      <c r="BI727" s="97"/>
      <c r="BJ727" s="97"/>
      <c r="BK727" s="97"/>
      <c r="BL727" s="97"/>
      <c r="BM727" s="97"/>
      <c r="BN727" s="97"/>
      <c r="BO727" s="97"/>
      <c r="BP727" s="97"/>
      <c r="BQ727" s="97"/>
      <c r="BR727" s="97"/>
      <c r="BS727" s="97"/>
      <c r="BT727" s="97"/>
      <c r="BU727" s="97"/>
      <c r="BV727" s="97"/>
      <c r="BW727" s="97"/>
      <c r="BX727" s="97"/>
      <c r="BY727" s="97"/>
      <c r="BZ727" s="97"/>
      <c r="CA727" s="97"/>
      <c r="CB727" s="97"/>
      <c r="CC727" s="97"/>
      <c r="CD727" s="97"/>
      <c r="CE727" s="97"/>
      <c r="CF727" s="97"/>
      <c r="CG727" s="97"/>
      <c r="CH727" s="97"/>
    </row>
    <row r="728" spans="1:86">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Z728" s="100"/>
      <c r="AA728" s="100"/>
      <c r="AB728" s="100"/>
      <c r="AC728" s="100"/>
      <c r="AD728" s="100"/>
      <c r="AE728" s="100"/>
      <c r="AF728" s="100"/>
      <c r="AG728" s="100"/>
      <c r="AH728" s="100"/>
      <c r="AI728" s="100"/>
      <c r="AJ728" s="100"/>
      <c r="AK728" s="100"/>
      <c r="AL728" s="100"/>
      <c r="AM728" s="97"/>
      <c r="AN728" s="97"/>
      <c r="AO728" s="97"/>
      <c r="AP728" s="97"/>
      <c r="AQ728" s="97"/>
      <c r="AR728" s="97"/>
      <c r="AS728" s="97"/>
      <c r="AT728" s="97"/>
      <c r="AU728" s="97"/>
      <c r="AV728" s="97"/>
      <c r="AW728" s="97"/>
      <c r="AX728" s="97"/>
      <c r="AY728" s="97"/>
      <c r="AZ728" s="97"/>
      <c r="BA728" s="97"/>
      <c r="BB728" s="97"/>
      <c r="BC728" s="97"/>
      <c r="BD728" s="97"/>
      <c r="BE728" s="97"/>
      <c r="BF728" s="97"/>
      <c r="BG728" s="97"/>
      <c r="BH728" s="97"/>
      <c r="BI728" s="97"/>
      <c r="BJ728" s="97"/>
      <c r="BK728" s="97"/>
      <c r="BL728" s="97"/>
      <c r="BM728" s="97"/>
      <c r="BN728" s="97"/>
      <c r="BO728" s="97"/>
      <c r="BP728" s="97"/>
      <c r="BQ728" s="97"/>
      <c r="BR728" s="97"/>
      <c r="BS728" s="97"/>
      <c r="BT728" s="97"/>
      <c r="BU728" s="97"/>
      <c r="BV728" s="97"/>
      <c r="BW728" s="97"/>
      <c r="BX728" s="97"/>
      <c r="BY728" s="97"/>
      <c r="BZ728" s="97"/>
      <c r="CA728" s="97"/>
      <c r="CB728" s="97"/>
      <c r="CC728" s="97"/>
      <c r="CD728" s="97"/>
      <c r="CE728" s="97"/>
      <c r="CF728" s="97"/>
      <c r="CG728" s="97"/>
      <c r="CH728" s="97"/>
    </row>
    <row r="729" spans="1:86">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Z729" s="100"/>
      <c r="AA729" s="100"/>
      <c r="AB729" s="100"/>
      <c r="AC729" s="100"/>
      <c r="AD729" s="100"/>
      <c r="AE729" s="100"/>
      <c r="AF729" s="100"/>
      <c r="AG729" s="100"/>
      <c r="AH729" s="100"/>
      <c r="AI729" s="100"/>
      <c r="AJ729" s="100"/>
      <c r="AK729" s="100"/>
      <c r="AL729" s="100"/>
      <c r="AM729" s="97"/>
      <c r="AN729" s="97"/>
      <c r="AO729" s="97"/>
      <c r="AP729" s="97"/>
      <c r="AQ729" s="97"/>
      <c r="AR729" s="97"/>
      <c r="AS729" s="97"/>
      <c r="AT729" s="97"/>
      <c r="AU729" s="97"/>
      <c r="AV729" s="97"/>
      <c r="AW729" s="97"/>
      <c r="AX729" s="97"/>
      <c r="AY729" s="97"/>
      <c r="AZ729" s="97"/>
      <c r="BA729" s="97"/>
      <c r="BB729" s="97"/>
      <c r="BC729" s="97"/>
      <c r="BD729" s="97"/>
      <c r="BE729" s="97"/>
      <c r="BF729" s="97"/>
      <c r="BG729" s="97"/>
      <c r="BH729" s="97"/>
      <c r="BI729" s="97"/>
      <c r="BJ729" s="97"/>
      <c r="BK729" s="97"/>
      <c r="BL729" s="97"/>
      <c r="BM729" s="97"/>
      <c r="BN729" s="97"/>
      <c r="BO729" s="97"/>
      <c r="BP729" s="97"/>
      <c r="BQ729" s="97"/>
      <c r="BR729" s="97"/>
      <c r="BS729" s="97"/>
      <c r="BT729" s="97"/>
      <c r="BU729" s="97"/>
      <c r="BV729" s="97"/>
      <c r="BW729" s="97"/>
      <c r="BX729" s="97"/>
      <c r="BY729" s="97"/>
      <c r="BZ729" s="97"/>
      <c r="CA729" s="97"/>
      <c r="CB729" s="97"/>
      <c r="CC729" s="97"/>
      <c r="CD729" s="97"/>
      <c r="CE729" s="97"/>
      <c r="CF729" s="97"/>
      <c r="CG729" s="97"/>
      <c r="CH729" s="97"/>
    </row>
    <row r="730" spans="1:86">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Z730" s="100"/>
      <c r="AA730" s="100"/>
      <c r="AB730" s="100"/>
      <c r="AC730" s="100"/>
      <c r="AD730" s="100"/>
      <c r="AE730" s="100"/>
      <c r="AF730" s="100"/>
      <c r="AG730" s="100"/>
      <c r="AH730" s="100"/>
      <c r="AI730" s="100"/>
      <c r="AJ730" s="100"/>
      <c r="AK730" s="100"/>
      <c r="AL730" s="100"/>
      <c r="AM730" s="97"/>
      <c r="AN730" s="97"/>
      <c r="AO730" s="97"/>
      <c r="AP730" s="97"/>
      <c r="AQ730" s="97"/>
      <c r="AR730" s="97"/>
      <c r="AS730" s="97"/>
      <c r="AT730" s="97"/>
      <c r="AU730" s="97"/>
      <c r="AV730" s="97"/>
      <c r="AW730" s="97"/>
      <c r="AX730" s="97"/>
      <c r="AY730" s="97"/>
      <c r="AZ730" s="97"/>
      <c r="BA730" s="97"/>
      <c r="BB730" s="97"/>
      <c r="BC730" s="97"/>
      <c r="BD730" s="97"/>
      <c r="BE730" s="97"/>
      <c r="BF730" s="97"/>
      <c r="BG730" s="97"/>
      <c r="BH730" s="97"/>
      <c r="BI730" s="97"/>
      <c r="BJ730" s="97"/>
      <c r="BK730" s="97"/>
      <c r="BL730" s="97"/>
      <c r="BM730" s="97"/>
      <c r="BN730" s="97"/>
      <c r="BO730" s="97"/>
      <c r="BP730" s="97"/>
      <c r="BQ730" s="97"/>
      <c r="BR730" s="97"/>
      <c r="BS730" s="97"/>
      <c r="BT730" s="97"/>
      <c r="BU730" s="97"/>
      <c r="BV730" s="97"/>
      <c r="BW730" s="97"/>
      <c r="BX730" s="97"/>
      <c r="BY730" s="97"/>
      <c r="BZ730" s="97"/>
      <c r="CA730" s="97"/>
      <c r="CB730" s="97"/>
      <c r="CC730" s="97"/>
      <c r="CD730" s="97"/>
      <c r="CE730" s="97"/>
      <c r="CF730" s="97"/>
      <c r="CG730" s="97"/>
      <c r="CH730" s="97"/>
    </row>
    <row r="731" spans="1:86">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Z731" s="100"/>
      <c r="AA731" s="100"/>
      <c r="AB731" s="100"/>
      <c r="AC731" s="100"/>
      <c r="AD731" s="100"/>
      <c r="AE731" s="100"/>
      <c r="AF731" s="100"/>
      <c r="AG731" s="100"/>
      <c r="AH731" s="100"/>
      <c r="AI731" s="100"/>
      <c r="AJ731" s="100"/>
      <c r="AK731" s="100"/>
      <c r="AL731" s="100"/>
      <c r="AM731" s="97"/>
      <c r="AN731" s="97"/>
      <c r="AO731" s="97"/>
      <c r="AP731" s="97"/>
      <c r="AQ731" s="97"/>
      <c r="AR731" s="97"/>
      <c r="AS731" s="97"/>
      <c r="AT731" s="97"/>
      <c r="AU731" s="97"/>
      <c r="AV731" s="97"/>
      <c r="AW731" s="97"/>
      <c r="AX731" s="97"/>
      <c r="AY731" s="97"/>
      <c r="AZ731" s="97"/>
      <c r="BA731" s="97"/>
      <c r="BB731" s="97"/>
      <c r="BC731" s="97"/>
      <c r="BD731" s="97"/>
      <c r="BE731" s="97"/>
      <c r="BF731" s="97"/>
      <c r="BG731" s="97"/>
      <c r="BH731" s="97"/>
      <c r="BI731" s="97"/>
      <c r="BJ731" s="97"/>
      <c r="BK731" s="97"/>
      <c r="BL731" s="97"/>
      <c r="BM731" s="97"/>
      <c r="BN731" s="97"/>
      <c r="BO731" s="97"/>
      <c r="BP731" s="97"/>
      <c r="BQ731" s="97"/>
      <c r="BR731" s="97"/>
      <c r="BS731" s="97"/>
      <c r="BT731" s="97"/>
      <c r="BU731" s="97"/>
      <c r="BV731" s="97"/>
      <c r="BW731" s="97"/>
      <c r="BX731" s="97"/>
      <c r="BY731" s="97"/>
      <c r="BZ731" s="97"/>
      <c r="CA731" s="97"/>
      <c r="CB731" s="97"/>
      <c r="CC731" s="97"/>
      <c r="CD731" s="97"/>
      <c r="CE731" s="97"/>
      <c r="CF731" s="97"/>
      <c r="CG731" s="97"/>
      <c r="CH731" s="97"/>
    </row>
    <row r="732" spans="1:86">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Z732" s="100"/>
      <c r="AA732" s="100"/>
      <c r="AB732" s="100"/>
      <c r="AC732" s="100"/>
      <c r="AD732" s="100"/>
      <c r="AE732" s="100"/>
      <c r="AF732" s="100"/>
      <c r="AG732" s="100"/>
      <c r="AH732" s="100"/>
      <c r="AI732" s="100"/>
      <c r="AJ732" s="100"/>
      <c r="AK732" s="100"/>
      <c r="AL732" s="100"/>
      <c r="AM732" s="97"/>
      <c r="AN732" s="97"/>
      <c r="AO732" s="97"/>
      <c r="AP732" s="97"/>
      <c r="AQ732" s="97"/>
      <c r="AR732" s="97"/>
      <c r="AS732" s="97"/>
      <c r="AT732" s="97"/>
      <c r="AU732" s="97"/>
      <c r="AV732" s="97"/>
      <c r="AW732" s="97"/>
      <c r="AX732" s="97"/>
      <c r="AY732" s="97"/>
      <c r="AZ732" s="97"/>
      <c r="BA732" s="97"/>
      <c r="BB732" s="97"/>
      <c r="BC732" s="97"/>
      <c r="BD732" s="97"/>
      <c r="BE732" s="97"/>
      <c r="BF732" s="97"/>
      <c r="BG732" s="97"/>
      <c r="BH732" s="97"/>
      <c r="BI732" s="97"/>
      <c r="BJ732" s="97"/>
      <c r="BK732" s="97"/>
      <c r="BL732" s="97"/>
      <c r="BM732" s="97"/>
      <c r="BN732" s="97"/>
      <c r="BO732" s="97"/>
      <c r="BP732" s="97"/>
      <c r="BQ732" s="97"/>
      <c r="BR732" s="97"/>
      <c r="BS732" s="97"/>
      <c r="BT732" s="97"/>
      <c r="BU732" s="97"/>
      <c r="BV732" s="97"/>
      <c r="BW732" s="97"/>
      <c r="BX732" s="97"/>
      <c r="BY732" s="97"/>
      <c r="BZ732" s="97"/>
      <c r="CA732" s="97"/>
      <c r="CB732" s="97"/>
      <c r="CC732" s="97"/>
      <c r="CD732" s="97"/>
      <c r="CE732" s="97"/>
      <c r="CF732" s="97"/>
      <c r="CG732" s="97"/>
      <c r="CH732" s="97"/>
    </row>
    <row r="733" spans="1:86">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Z733" s="100"/>
      <c r="AA733" s="100"/>
      <c r="AB733" s="100"/>
      <c r="AC733" s="100"/>
      <c r="AD733" s="100"/>
      <c r="AE733" s="100"/>
      <c r="AF733" s="100"/>
      <c r="AG733" s="100"/>
      <c r="AH733" s="100"/>
      <c r="AI733" s="100"/>
      <c r="AJ733" s="100"/>
      <c r="AK733" s="100"/>
      <c r="AL733" s="100"/>
      <c r="AM733" s="97"/>
      <c r="AN733" s="97"/>
      <c r="AO733" s="97"/>
      <c r="AP733" s="97"/>
      <c r="AQ733" s="97"/>
      <c r="AR733" s="97"/>
      <c r="AS733" s="97"/>
      <c r="AT733" s="97"/>
      <c r="AU733" s="97"/>
      <c r="AV733" s="97"/>
      <c r="AW733" s="97"/>
      <c r="AX733" s="97"/>
      <c r="AY733" s="97"/>
      <c r="AZ733" s="97"/>
      <c r="BA733" s="97"/>
      <c r="BB733" s="97"/>
      <c r="BC733" s="97"/>
      <c r="BD733" s="97"/>
      <c r="BE733" s="97"/>
      <c r="BF733" s="97"/>
      <c r="BG733" s="97"/>
      <c r="BH733" s="97"/>
      <c r="BI733" s="97"/>
      <c r="BJ733" s="97"/>
      <c r="BK733" s="97"/>
      <c r="BL733" s="97"/>
      <c r="BM733" s="97"/>
      <c r="BN733" s="97"/>
      <c r="BO733" s="97"/>
      <c r="BP733" s="97"/>
      <c r="BQ733" s="97"/>
      <c r="BR733" s="97"/>
      <c r="BS733" s="97"/>
      <c r="BT733" s="97"/>
      <c r="BU733" s="97"/>
      <c r="BV733" s="97"/>
      <c r="BW733" s="97"/>
      <c r="BX733" s="97"/>
      <c r="BY733" s="97"/>
      <c r="BZ733" s="97"/>
      <c r="CA733" s="97"/>
      <c r="CB733" s="97"/>
      <c r="CC733" s="97"/>
      <c r="CD733" s="97"/>
      <c r="CE733" s="97"/>
      <c r="CF733" s="97"/>
      <c r="CG733" s="97"/>
      <c r="CH733" s="97"/>
    </row>
    <row r="734" spans="1:86">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Z734" s="100"/>
      <c r="AA734" s="100"/>
      <c r="AB734" s="100"/>
      <c r="AC734" s="100"/>
      <c r="AD734" s="100"/>
      <c r="AE734" s="100"/>
      <c r="AF734" s="100"/>
      <c r="AG734" s="100"/>
      <c r="AH734" s="100"/>
      <c r="AI734" s="100"/>
      <c r="AJ734" s="100"/>
      <c r="AK734" s="100"/>
      <c r="AL734" s="100"/>
      <c r="AM734" s="97"/>
      <c r="AN734" s="97"/>
      <c r="AO734" s="97"/>
      <c r="AP734" s="97"/>
      <c r="AQ734" s="97"/>
      <c r="AR734" s="97"/>
      <c r="AS734" s="97"/>
      <c r="AT734" s="97"/>
      <c r="AU734" s="97"/>
      <c r="AV734" s="97"/>
      <c r="AW734" s="97"/>
      <c r="AX734" s="97"/>
      <c r="AY734" s="97"/>
      <c r="AZ734" s="97"/>
      <c r="BA734" s="97"/>
      <c r="BB734" s="97"/>
      <c r="BC734" s="97"/>
      <c r="BD734" s="97"/>
      <c r="BE734" s="97"/>
      <c r="BF734" s="97"/>
      <c r="BG734" s="97"/>
      <c r="BH734" s="97"/>
      <c r="BI734" s="97"/>
      <c r="BJ734" s="97"/>
      <c r="BK734" s="97"/>
      <c r="BL734" s="97"/>
      <c r="BM734" s="97"/>
      <c r="BN734" s="97"/>
      <c r="BO734" s="97"/>
      <c r="BP734" s="97"/>
      <c r="BQ734" s="97"/>
      <c r="BR734" s="97"/>
      <c r="BS734" s="97"/>
      <c r="BT734" s="97"/>
      <c r="BU734" s="97"/>
      <c r="BV734" s="97"/>
      <c r="BW734" s="97"/>
      <c r="BX734" s="97"/>
      <c r="BY734" s="97"/>
      <c r="BZ734" s="97"/>
      <c r="CA734" s="97"/>
      <c r="CB734" s="97"/>
      <c r="CC734" s="97"/>
      <c r="CD734" s="97"/>
      <c r="CE734" s="97"/>
      <c r="CF734" s="97"/>
      <c r="CG734" s="97"/>
      <c r="CH734" s="97"/>
    </row>
    <row r="735" spans="1:86">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Z735" s="100"/>
      <c r="AA735" s="100"/>
      <c r="AB735" s="100"/>
      <c r="AC735" s="100"/>
      <c r="AD735" s="100"/>
      <c r="AE735" s="100"/>
      <c r="AF735" s="100"/>
      <c r="AG735" s="100"/>
      <c r="AH735" s="100"/>
      <c r="AI735" s="100"/>
      <c r="AJ735" s="100"/>
      <c r="AK735" s="100"/>
      <c r="AL735" s="100"/>
      <c r="AM735" s="97"/>
      <c r="AN735" s="97"/>
      <c r="AO735" s="97"/>
      <c r="AP735" s="97"/>
      <c r="AQ735" s="97"/>
      <c r="AR735" s="97"/>
      <c r="AS735" s="97"/>
      <c r="AT735" s="97"/>
      <c r="AU735" s="97"/>
      <c r="AV735" s="97"/>
      <c r="AW735" s="97"/>
      <c r="AX735" s="97"/>
      <c r="AY735" s="97"/>
      <c r="AZ735" s="97"/>
      <c r="BA735" s="97"/>
      <c r="BB735" s="97"/>
      <c r="BC735" s="97"/>
      <c r="BD735" s="97"/>
      <c r="BE735" s="97"/>
      <c r="BF735" s="97"/>
      <c r="BG735" s="97"/>
      <c r="BH735" s="97"/>
      <c r="BI735" s="97"/>
      <c r="BJ735" s="97"/>
      <c r="BK735" s="97"/>
      <c r="BL735" s="97"/>
      <c r="BM735" s="97"/>
      <c r="BN735" s="97"/>
      <c r="BO735" s="97"/>
      <c r="BP735" s="97"/>
      <c r="BQ735" s="97"/>
      <c r="BR735" s="97"/>
      <c r="BS735" s="97"/>
      <c r="BT735" s="97"/>
      <c r="BU735" s="97"/>
      <c r="BV735" s="97"/>
      <c r="BW735" s="97"/>
      <c r="BX735" s="97"/>
      <c r="BY735" s="97"/>
      <c r="BZ735" s="97"/>
      <c r="CA735" s="97"/>
      <c r="CB735" s="97"/>
      <c r="CC735" s="97"/>
      <c r="CD735" s="97"/>
      <c r="CE735" s="97"/>
      <c r="CF735" s="97"/>
      <c r="CG735" s="97"/>
      <c r="CH735" s="97"/>
    </row>
    <row r="736" spans="1:8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Z736" s="100"/>
      <c r="AA736" s="100"/>
      <c r="AB736" s="100"/>
      <c r="AC736" s="100"/>
      <c r="AD736" s="100"/>
      <c r="AE736" s="100"/>
      <c r="AF736" s="100"/>
      <c r="AG736" s="100"/>
      <c r="AH736" s="100"/>
      <c r="AI736" s="100"/>
      <c r="AJ736" s="100"/>
      <c r="AK736" s="100"/>
      <c r="AL736" s="100"/>
      <c r="AM736" s="97"/>
      <c r="AN736" s="97"/>
      <c r="AO736" s="97"/>
      <c r="AP736" s="97"/>
      <c r="AQ736" s="97"/>
      <c r="AR736" s="97"/>
      <c r="AS736" s="97"/>
      <c r="AT736" s="97"/>
      <c r="AU736" s="97"/>
      <c r="AV736" s="97"/>
      <c r="AW736" s="97"/>
      <c r="AX736" s="97"/>
      <c r="AY736" s="97"/>
      <c r="AZ736" s="97"/>
      <c r="BA736" s="97"/>
      <c r="BB736" s="97"/>
      <c r="BC736" s="97"/>
      <c r="BD736" s="97"/>
      <c r="BE736" s="97"/>
      <c r="BF736" s="97"/>
      <c r="BG736" s="97"/>
      <c r="BH736" s="97"/>
      <c r="BI736" s="97"/>
      <c r="BJ736" s="97"/>
      <c r="BK736" s="97"/>
      <c r="BL736" s="97"/>
      <c r="BM736" s="97"/>
      <c r="BN736" s="97"/>
      <c r="BO736" s="97"/>
      <c r="BP736" s="97"/>
      <c r="BQ736" s="97"/>
      <c r="BR736" s="97"/>
      <c r="BS736" s="97"/>
      <c r="BT736" s="97"/>
      <c r="BU736" s="97"/>
      <c r="BV736" s="97"/>
      <c r="BW736" s="97"/>
      <c r="BX736" s="97"/>
      <c r="BY736" s="97"/>
      <c r="BZ736" s="97"/>
      <c r="CA736" s="97"/>
      <c r="CB736" s="97"/>
      <c r="CC736" s="97"/>
      <c r="CD736" s="97"/>
      <c r="CE736" s="97"/>
      <c r="CF736" s="97"/>
      <c r="CG736" s="97"/>
      <c r="CH736" s="97"/>
    </row>
    <row r="737" spans="1:86">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Z737" s="100"/>
      <c r="AA737" s="100"/>
      <c r="AB737" s="100"/>
      <c r="AC737" s="100"/>
      <c r="AD737" s="100"/>
      <c r="AE737" s="100"/>
      <c r="AF737" s="100"/>
      <c r="AG737" s="100"/>
      <c r="AH737" s="100"/>
      <c r="AI737" s="100"/>
      <c r="AJ737" s="100"/>
      <c r="AK737" s="100"/>
      <c r="AL737" s="100"/>
      <c r="AM737" s="97"/>
      <c r="AN737" s="97"/>
      <c r="AO737" s="97"/>
      <c r="AP737" s="97"/>
      <c r="AQ737" s="97"/>
      <c r="AR737" s="97"/>
      <c r="AS737" s="97"/>
      <c r="AT737" s="97"/>
      <c r="AU737" s="97"/>
      <c r="AV737" s="97"/>
      <c r="AW737" s="97"/>
      <c r="AX737" s="97"/>
      <c r="AY737" s="97"/>
      <c r="AZ737" s="97"/>
      <c r="BA737" s="97"/>
      <c r="BB737" s="97"/>
      <c r="BC737" s="97"/>
      <c r="BD737" s="97"/>
      <c r="BE737" s="97"/>
      <c r="BF737" s="97"/>
      <c r="BG737" s="97"/>
      <c r="BH737" s="97"/>
      <c r="BI737" s="97"/>
      <c r="BJ737" s="97"/>
      <c r="BK737" s="97"/>
      <c r="BL737" s="97"/>
      <c r="BM737" s="97"/>
      <c r="BN737" s="97"/>
      <c r="BO737" s="97"/>
      <c r="BP737" s="97"/>
      <c r="BQ737" s="97"/>
      <c r="BR737" s="97"/>
      <c r="BS737" s="97"/>
      <c r="BT737" s="97"/>
      <c r="BU737" s="97"/>
      <c r="BV737" s="97"/>
      <c r="BW737" s="97"/>
      <c r="BX737" s="97"/>
      <c r="BY737" s="97"/>
      <c r="BZ737" s="97"/>
      <c r="CA737" s="97"/>
      <c r="CB737" s="97"/>
      <c r="CC737" s="97"/>
      <c r="CD737" s="97"/>
      <c r="CE737" s="97"/>
      <c r="CF737" s="97"/>
      <c r="CG737" s="97"/>
      <c r="CH737" s="97"/>
    </row>
    <row r="738" spans="1:86">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Z738" s="100"/>
      <c r="AA738" s="100"/>
      <c r="AB738" s="100"/>
      <c r="AC738" s="100"/>
      <c r="AD738" s="100"/>
      <c r="AE738" s="100"/>
      <c r="AF738" s="100"/>
      <c r="AG738" s="100"/>
      <c r="AH738" s="100"/>
      <c r="AI738" s="100"/>
      <c r="AJ738" s="100"/>
      <c r="AK738" s="100"/>
      <c r="AL738" s="100"/>
      <c r="AM738" s="97"/>
      <c r="AN738" s="97"/>
      <c r="AO738" s="97"/>
      <c r="AP738" s="97"/>
      <c r="AQ738" s="97"/>
      <c r="AR738" s="97"/>
      <c r="AS738" s="97"/>
      <c r="AT738" s="97"/>
      <c r="AU738" s="97"/>
      <c r="AV738" s="97"/>
      <c r="AW738" s="97"/>
      <c r="AX738" s="97"/>
      <c r="AY738" s="97"/>
      <c r="AZ738" s="97"/>
      <c r="BA738" s="97"/>
      <c r="BB738" s="97"/>
      <c r="BC738" s="97"/>
      <c r="BD738" s="97"/>
      <c r="BE738" s="97"/>
      <c r="BF738" s="97"/>
      <c r="BG738" s="97"/>
      <c r="BH738" s="97"/>
      <c r="BI738" s="97"/>
      <c r="BJ738" s="97"/>
      <c r="BK738" s="97"/>
      <c r="BL738" s="97"/>
      <c r="BM738" s="97"/>
      <c r="BN738" s="97"/>
      <c r="BO738" s="97"/>
      <c r="BP738" s="97"/>
      <c r="BQ738" s="97"/>
      <c r="BR738" s="97"/>
      <c r="BS738" s="97"/>
      <c r="BT738" s="97"/>
      <c r="BU738" s="97"/>
      <c r="BV738" s="97"/>
      <c r="BW738" s="97"/>
      <c r="BX738" s="97"/>
      <c r="BY738" s="97"/>
      <c r="BZ738" s="97"/>
      <c r="CA738" s="97"/>
      <c r="CB738" s="97"/>
      <c r="CC738" s="97"/>
      <c r="CD738" s="97"/>
      <c r="CE738" s="97"/>
      <c r="CF738" s="97"/>
      <c r="CG738" s="97"/>
      <c r="CH738" s="97"/>
    </row>
    <row r="739" spans="1:86">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Z739" s="100"/>
      <c r="AA739" s="100"/>
      <c r="AB739" s="100"/>
      <c r="AC739" s="100"/>
      <c r="AD739" s="100"/>
      <c r="AE739" s="100"/>
      <c r="AF739" s="100"/>
      <c r="AG739" s="100"/>
      <c r="AH739" s="100"/>
      <c r="AI739" s="100"/>
      <c r="AJ739" s="100"/>
      <c r="AK739" s="100"/>
      <c r="AL739" s="100"/>
      <c r="AM739" s="97"/>
      <c r="AN739" s="97"/>
      <c r="AO739" s="97"/>
      <c r="AP739" s="97"/>
      <c r="AQ739" s="97"/>
      <c r="AR739" s="97"/>
      <c r="AS739" s="97"/>
      <c r="AT739" s="97"/>
      <c r="AU739" s="97"/>
      <c r="AV739" s="97"/>
      <c r="AW739" s="97"/>
      <c r="AX739" s="97"/>
      <c r="AY739" s="97"/>
      <c r="AZ739" s="97"/>
      <c r="BA739" s="97"/>
      <c r="BB739" s="97"/>
      <c r="BC739" s="97"/>
      <c r="BD739" s="97"/>
      <c r="BE739" s="97"/>
      <c r="BF739" s="97"/>
      <c r="BG739" s="97"/>
      <c r="BH739" s="97"/>
      <c r="BI739" s="97"/>
      <c r="BJ739" s="97"/>
      <c r="BK739" s="97"/>
      <c r="BL739" s="97"/>
      <c r="BM739" s="97"/>
      <c r="BN739" s="97"/>
      <c r="BO739" s="97"/>
      <c r="BP739" s="97"/>
      <c r="BQ739" s="97"/>
      <c r="BR739" s="97"/>
      <c r="BS739" s="97"/>
      <c r="BT739" s="97"/>
      <c r="BU739" s="97"/>
      <c r="BV739" s="97"/>
      <c r="BW739" s="97"/>
      <c r="BX739" s="97"/>
      <c r="BY739" s="97"/>
      <c r="BZ739" s="97"/>
      <c r="CA739" s="97"/>
      <c r="CB739" s="97"/>
      <c r="CC739" s="97"/>
      <c r="CD739" s="97"/>
      <c r="CE739" s="97"/>
      <c r="CF739" s="97"/>
      <c r="CG739" s="97"/>
      <c r="CH739" s="97"/>
    </row>
    <row r="740" spans="1:86">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Z740" s="100"/>
      <c r="AA740" s="100"/>
      <c r="AB740" s="100"/>
      <c r="AC740" s="100"/>
      <c r="AD740" s="100"/>
      <c r="AE740" s="100"/>
      <c r="AF740" s="100"/>
      <c r="AG740" s="100"/>
      <c r="AH740" s="100"/>
      <c r="AI740" s="100"/>
      <c r="AJ740" s="100"/>
      <c r="AK740" s="100"/>
      <c r="AL740" s="100"/>
      <c r="AM740" s="97"/>
      <c r="AN740" s="97"/>
      <c r="AO740" s="97"/>
      <c r="AP740" s="97"/>
      <c r="AQ740" s="97"/>
      <c r="AR740" s="97"/>
      <c r="AS740" s="97"/>
      <c r="AT740" s="97"/>
      <c r="AU740" s="97"/>
      <c r="AV740" s="97"/>
      <c r="AW740" s="97"/>
      <c r="AX740" s="97"/>
      <c r="AY740" s="97"/>
      <c r="AZ740" s="97"/>
      <c r="BA740" s="97"/>
      <c r="BB740" s="97"/>
      <c r="BC740" s="97"/>
      <c r="BD740" s="97"/>
      <c r="BE740" s="97"/>
      <c r="BF740" s="97"/>
      <c r="BG740" s="97"/>
      <c r="BH740" s="97"/>
      <c r="BI740" s="97"/>
      <c r="BJ740" s="97"/>
      <c r="BK740" s="97"/>
      <c r="BL740" s="97"/>
      <c r="BM740" s="97"/>
      <c r="BN740" s="97"/>
      <c r="BO740" s="97"/>
      <c r="BP740" s="97"/>
      <c r="BQ740" s="97"/>
      <c r="BR740" s="97"/>
      <c r="BS740" s="97"/>
      <c r="BT740" s="97"/>
      <c r="BU740" s="97"/>
      <c r="BV740" s="97"/>
      <c r="BW740" s="97"/>
      <c r="BX740" s="97"/>
      <c r="BY740" s="97"/>
      <c r="BZ740" s="97"/>
      <c r="CA740" s="97"/>
      <c r="CB740" s="97"/>
      <c r="CC740" s="97"/>
      <c r="CD740" s="97"/>
      <c r="CE740" s="97"/>
      <c r="CF740" s="97"/>
      <c r="CG740" s="97"/>
      <c r="CH740" s="97"/>
    </row>
    <row r="741" spans="1:86">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Z741" s="100"/>
      <c r="AA741" s="100"/>
      <c r="AB741" s="100"/>
      <c r="AC741" s="100"/>
      <c r="AD741" s="100"/>
      <c r="AE741" s="100"/>
      <c r="AF741" s="100"/>
      <c r="AG741" s="100"/>
      <c r="AH741" s="100"/>
      <c r="AI741" s="100"/>
      <c r="AJ741" s="100"/>
      <c r="AK741" s="100"/>
      <c r="AL741" s="100"/>
      <c r="AM741" s="97"/>
      <c r="AN741" s="97"/>
      <c r="AO741" s="97"/>
      <c r="AP741" s="97"/>
      <c r="AQ741" s="97"/>
      <c r="AR741" s="97"/>
      <c r="AS741" s="97"/>
      <c r="AT741" s="97"/>
      <c r="AU741" s="97"/>
      <c r="AV741" s="97"/>
      <c r="AW741" s="97"/>
      <c r="AX741" s="97"/>
      <c r="AY741" s="97"/>
      <c r="AZ741" s="97"/>
      <c r="BA741" s="97"/>
      <c r="BB741" s="97"/>
      <c r="BC741" s="97"/>
      <c r="BD741" s="97"/>
      <c r="BE741" s="97"/>
      <c r="BF741" s="97"/>
      <c r="BG741" s="97"/>
      <c r="BH741" s="97"/>
      <c r="BI741" s="97"/>
      <c r="BJ741" s="97"/>
      <c r="BK741" s="97"/>
      <c r="BL741" s="97"/>
      <c r="BM741" s="97"/>
      <c r="BN741" s="97"/>
      <c r="BO741" s="97"/>
      <c r="BP741" s="97"/>
      <c r="BQ741" s="97"/>
      <c r="BR741" s="97"/>
      <c r="BS741" s="97"/>
      <c r="BT741" s="97"/>
      <c r="BU741" s="97"/>
      <c r="BV741" s="97"/>
      <c r="BW741" s="97"/>
      <c r="BX741" s="97"/>
      <c r="BY741" s="97"/>
      <c r="BZ741" s="97"/>
      <c r="CA741" s="97"/>
      <c r="CB741" s="97"/>
      <c r="CC741" s="97"/>
      <c r="CD741" s="97"/>
      <c r="CE741" s="97"/>
      <c r="CF741" s="97"/>
      <c r="CG741" s="97"/>
      <c r="CH741" s="97"/>
    </row>
    <row r="742" spans="1:86">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Z742" s="100"/>
      <c r="AA742" s="100"/>
      <c r="AB742" s="100"/>
      <c r="AC742" s="100"/>
      <c r="AD742" s="100"/>
      <c r="AE742" s="100"/>
      <c r="AF742" s="100"/>
      <c r="AG742" s="100"/>
      <c r="AH742" s="100"/>
      <c r="AI742" s="100"/>
      <c r="AJ742" s="100"/>
      <c r="AK742" s="100"/>
      <c r="AL742" s="100"/>
      <c r="AM742" s="97"/>
      <c r="AN742" s="97"/>
      <c r="AO742" s="97"/>
      <c r="AP742" s="97"/>
      <c r="AQ742" s="97"/>
      <c r="AR742" s="97"/>
      <c r="AS742" s="97"/>
      <c r="AT742" s="97"/>
      <c r="AU742" s="97"/>
      <c r="AV742" s="97"/>
      <c r="AW742" s="97"/>
      <c r="AX742" s="97"/>
      <c r="AY742" s="97"/>
      <c r="AZ742" s="97"/>
      <c r="BA742" s="97"/>
      <c r="BB742" s="97"/>
      <c r="BC742" s="97"/>
      <c r="BD742" s="97"/>
      <c r="BE742" s="97"/>
      <c r="BF742" s="97"/>
      <c r="BG742" s="97"/>
      <c r="BH742" s="97"/>
      <c r="BI742" s="97"/>
      <c r="BJ742" s="97"/>
      <c r="BK742" s="97"/>
      <c r="BL742" s="97"/>
      <c r="BM742" s="97"/>
      <c r="BN742" s="97"/>
      <c r="BO742" s="97"/>
      <c r="BP742" s="97"/>
      <c r="BQ742" s="97"/>
      <c r="BR742" s="97"/>
      <c r="BS742" s="97"/>
      <c r="BT742" s="97"/>
      <c r="BU742" s="97"/>
      <c r="BV742" s="97"/>
      <c r="BW742" s="97"/>
      <c r="BX742" s="97"/>
      <c r="BY742" s="97"/>
      <c r="BZ742" s="97"/>
      <c r="CA742" s="97"/>
      <c r="CB742" s="97"/>
      <c r="CC742" s="97"/>
      <c r="CD742" s="97"/>
      <c r="CE742" s="97"/>
      <c r="CF742" s="97"/>
      <c r="CG742" s="97"/>
      <c r="CH742" s="97"/>
    </row>
    <row r="743" spans="1:86">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Z743" s="100"/>
      <c r="AA743" s="100"/>
      <c r="AB743" s="100"/>
      <c r="AC743" s="100"/>
      <c r="AD743" s="100"/>
      <c r="AE743" s="100"/>
      <c r="AF743" s="100"/>
      <c r="AG743" s="100"/>
      <c r="AH743" s="100"/>
      <c r="AI743" s="100"/>
      <c r="AJ743" s="100"/>
      <c r="AK743" s="100"/>
      <c r="AL743" s="100"/>
      <c r="AM743" s="97"/>
      <c r="AN743" s="97"/>
      <c r="AO743" s="97"/>
      <c r="AP743" s="97"/>
      <c r="AQ743" s="97"/>
      <c r="AR743" s="97"/>
      <c r="AS743" s="97"/>
      <c r="AT743" s="97"/>
      <c r="AU743" s="97"/>
      <c r="AV743" s="97"/>
      <c r="AW743" s="97"/>
      <c r="AX743" s="97"/>
      <c r="AY743" s="97"/>
      <c r="AZ743" s="97"/>
      <c r="BA743" s="97"/>
      <c r="BB743" s="97"/>
      <c r="BC743" s="97"/>
      <c r="BD743" s="97"/>
      <c r="BE743" s="97"/>
      <c r="BF743" s="97"/>
      <c r="BG743" s="97"/>
      <c r="BH743" s="97"/>
      <c r="BI743" s="97"/>
      <c r="BJ743" s="97"/>
      <c r="BK743" s="97"/>
      <c r="BL743" s="97"/>
      <c r="BM743" s="97"/>
      <c r="BN743" s="97"/>
      <c r="BO743" s="97"/>
      <c r="BP743" s="97"/>
      <c r="BQ743" s="97"/>
      <c r="BR743" s="97"/>
      <c r="BS743" s="97"/>
      <c r="BT743" s="97"/>
      <c r="BU743" s="97"/>
      <c r="BV743" s="97"/>
      <c r="BW743" s="97"/>
      <c r="BX743" s="97"/>
      <c r="BY743" s="97"/>
      <c r="BZ743" s="97"/>
      <c r="CA743" s="97"/>
      <c r="CB743" s="97"/>
      <c r="CC743" s="97"/>
      <c r="CD743" s="97"/>
      <c r="CE743" s="97"/>
      <c r="CF743" s="97"/>
      <c r="CG743" s="97"/>
      <c r="CH743" s="97"/>
    </row>
    <row r="744" spans="1:86">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Z744" s="100"/>
      <c r="AA744" s="100"/>
      <c r="AB744" s="100"/>
      <c r="AC744" s="100"/>
      <c r="AD744" s="100"/>
      <c r="AE744" s="100"/>
      <c r="AF744" s="100"/>
      <c r="AG744" s="100"/>
      <c r="AH744" s="100"/>
      <c r="AI744" s="100"/>
      <c r="AJ744" s="100"/>
      <c r="AK744" s="100"/>
      <c r="AL744" s="100"/>
      <c r="AM744" s="97"/>
      <c r="AN744" s="97"/>
      <c r="AO744" s="97"/>
      <c r="AP744" s="97"/>
      <c r="AQ744" s="97"/>
      <c r="AR744" s="97"/>
      <c r="AS744" s="97"/>
      <c r="AT744" s="97"/>
      <c r="AU744" s="97"/>
      <c r="AV744" s="97"/>
      <c r="AW744" s="97"/>
      <c r="AX744" s="97"/>
      <c r="AY744" s="97"/>
      <c r="AZ744" s="97"/>
      <c r="BA744" s="97"/>
      <c r="BB744" s="97"/>
      <c r="BC744" s="97"/>
      <c r="BD744" s="97"/>
      <c r="BE744" s="97"/>
      <c r="BF744" s="97"/>
      <c r="BG744" s="97"/>
      <c r="BH744" s="97"/>
      <c r="BI744" s="97"/>
      <c r="BJ744" s="97"/>
      <c r="BK744" s="97"/>
      <c r="BL744" s="97"/>
      <c r="BM744" s="97"/>
      <c r="BN744" s="97"/>
      <c r="BO744" s="97"/>
      <c r="BP744" s="97"/>
      <c r="BQ744" s="97"/>
      <c r="BR744" s="97"/>
      <c r="BS744" s="97"/>
      <c r="BT744" s="97"/>
      <c r="BU744" s="97"/>
      <c r="BV744" s="97"/>
      <c r="BW744" s="97"/>
      <c r="BX744" s="97"/>
      <c r="BY744" s="97"/>
      <c r="BZ744" s="97"/>
      <c r="CA744" s="97"/>
      <c r="CB744" s="97"/>
      <c r="CC744" s="97"/>
      <c r="CD744" s="97"/>
      <c r="CE744" s="97"/>
      <c r="CF744" s="97"/>
      <c r="CG744" s="97"/>
      <c r="CH744" s="97"/>
    </row>
    <row r="745" spans="1:86">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Z745" s="100"/>
      <c r="AA745" s="100"/>
      <c r="AB745" s="100"/>
      <c r="AC745" s="100"/>
      <c r="AD745" s="100"/>
      <c r="AE745" s="100"/>
      <c r="AF745" s="100"/>
      <c r="AG745" s="100"/>
      <c r="AH745" s="100"/>
      <c r="AI745" s="100"/>
      <c r="AJ745" s="100"/>
      <c r="AK745" s="100"/>
      <c r="AL745" s="100"/>
      <c r="AM745" s="97"/>
      <c r="AN745" s="97"/>
      <c r="AO745" s="97"/>
      <c r="AP745" s="97"/>
      <c r="AQ745" s="97"/>
      <c r="AR745" s="97"/>
      <c r="AS745" s="97"/>
      <c r="AT745" s="97"/>
      <c r="AU745" s="97"/>
      <c r="AV745" s="97"/>
      <c r="AW745" s="97"/>
      <c r="AX745" s="97"/>
      <c r="AY745" s="97"/>
      <c r="AZ745" s="97"/>
      <c r="BA745" s="97"/>
      <c r="BB745" s="97"/>
      <c r="BC745" s="97"/>
      <c r="BD745" s="97"/>
      <c r="BE745" s="97"/>
      <c r="BF745" s="97"/>
      <c r="BG745" s="97"/>
      <c r="BH745" s="97"/>
      <c r="BI745" s="97"/>
      <c r="BJ745" s="97"/>
      <c r="BK745" s="97"/>
      <c r="BL745" s="97"/>
      <c r="BM745" s="97"/>
      <c r="BN745" s="97"/>
      <c r="BO745" s="97"/>
      <c r="BP745" s="97"/>
      <c r="BQ745" s="97"/>
      <c r="BR745" s="97"/>
      <c r="BS745" s="97"/>
      <c r="BT745" s="97"/>
      <c r="BU745" s="97"/>
      <c r="BV745" s="97"/>
      <c r="BW745" s="97"/>
      <c r="BX745" s="97"/>
      <c r="BY745" s="97"/>
      <c r="BZ745" s="97"/>
      <c r="CA745" s="97"/>
      <c r="CB745" s="97"/>
      <c r="CC745" s="97"/>
      <c r="CD745" s="97"/>
      <c r="CE745" s="97"/>
      <c r="CF745" s="97"/>
      <c r="CG745" s="97"/>
      <c r="CH745" s="97"/>
    </row>
    <row r="746" spans="1:8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Z746" s="100"/>
      <c r="AA746" s="100"/>
      <c r="AB746" s="100"/>
      <c r="AC746" s="100"/>
      <c r="AD746" s="100"/>
      <c r="AE746" s="100"/>
      <c r="AF746" s="100"/>
      <c r="AG746" s="100"/>
      <c r="AH746" s="100"/>
      <c r="AI746" s="100"/>
      <c r="AJ746" s="100"/>
      <c r="AK746" s="100"/>
      <c r="AL746" s="100"/>
      <c r="AM746" s="97"/>
      <c r="AN746" s="97"/>
      <c r="AO746" s="97"/>
      <c r="AP746" s="97"/>
      <c r="AQ746" s="97"/>
      <c r="AR746" s="97"/>
      <c r="AS746" s="97"/>
      <c r="AT746" s="97"/>
      <c r="AU746" s="97"/>
      <c r="AV746" s="97"/>
      <c r="AW746" s="97"/>
      <c r="AX746" s="97"/>
      <c r="AY746" s="97"/>
      <c r="AZ746" s="97"/>
      <c r="BA746" s="97"/>
      <c r="BB746" s="97"/>
      <c r="BC746" s="97"/>
      <c r="BD746" s="97"/>
      <c r="BE746" s="97"/>
      <c r="BF746" s="97"/>
      <c r="BG746" s="97"/>
      <c r="BH746" s="97"/>
      <c r="BI746" s="97"/>
      <c r="BJ746" s="97"/>
      <c r="BK746" s="97"/>
      <c r="BL746" s="97"/>
      <c r="BM746" s="97"/>
      <c r="BN746" s="97"/>
      <c r="BO746" s="97"/>
      <c r="BP746" s="97"/>
      <c r="BQ746" s="97"/>
      <c r="BR746" s="97"/>
      <c r="BS746" s="97"/>
      <c r="BT746" s="97"/>
      <c r="BU746" s="97"/>
      <c r="BV746" s="97"/>
      <c r="BW746" s="97"/>
      <c r="BX746" s="97"/>
      <c r="BY746" s="97"/>
      <c r="BZ746" s="97"/>
      <c r="CA746" s="97"/>
      <c r="CB746" s="97"/>
      <c r="CC746" s="97"/>
      <c r="CD746" s="97"/>
      <c r="CE746" s="97"/>
      <c r="CF746" s="97"/>
      <c r="CG746" s="97"/>
      <c r="CH746" s="97"/>
    </row>
    <row r="747" spans="1:86">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Z747" s="100"/>
      <c r="AA747" s="100"/>
      <c r="AB747" s="100"/>
      <c r="AC747" s="100"/>
      <c r="AD747" s="100"/>
      <c r="AE747" s="100"/>
      <c r="AF747" s="100"/>
      <c r="AG747" s="100"/>
      <c r="AH747" s="100"/>
      <c r="AI747" s="100"/>
      <c r="AJ747" s="100"/>
      <c r="AK747" s="100"/>
      <c r="AL747" s="100"/>
      <c r="AM747" s="97"/>
      <c r="AN747" s="97"/>
      <c r="AO747" s="97"/>
      <c r="AP747" s="97"/>
      <c r="AQ747" s="97"/>
      <c r="AR747" s="97"/>
      <c r="AS747" s="97"/>
      <c r="AT747" s="97"/>
      <c r="AU747" s="97"/>
      <c r="AV747" s="97"/>
      <c r="AW747" s="97"/>
      <c r="AX747" s="97"/>
      <c r="AY747" s="97"/>
      <c r="AZ747" s="97"/>
      <c r="BA747" s="97"/>
      <c r="BB747" s="97"/>
      <c r="BC747" s="97"/>
      <c r="BD747" s="97"/>
      <c r="BE747" s="97"/>
      <c r="BF747" s="97"/>
      <c r="BG747" s="97"/>
      <c r="BH747" s="97"/>
      <c r="BI747" s="97"/>
      <c r="BJ747" s="97"/>
      <c r="BK747" s="97"/>
      <c r="BL747" s="97"/>
      <c r="BM747" s="97"/>
      <c r="BN747" s="97"/>
      <c r="BO747" s="97"/>
      <c r="BP747" s="97"/>
      <c r="BQ747" s="97"/>
      <c r="BR747" s="97"/>
      <c r="BS747" s="97"/>
      <c r="BT747" s="97"/>
      <c r="BU747" s="97"/>
      <c r="BV747" s="97"/>
      <c r="BW747" s="97"/>
      <c r="BX747" s="97"/>
      <c r="BY747" s="97"/>
      <c r="BZ747" s="97"/>
      <c r="CA747" s="97"/>
      <c r="CB747" s="97"/>
      <c r="CC747" s="97"/>
      <c r="CD747" s="97"/>
      <c r="CE747" s="97"/>
      <c r="CF747" s="97"/>
      <c r="CG747" s="97"/>
      <c r="CH747" s="97"/>
    </row>
    <row r="748" spans="1:86">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Z748" s="100"/>
      <c r="AA748" s="100"/>
      <c r="AB748" s="100"/>
      <c r="AC748" s="100"/>
      <c r="AD748" s="100"/>
      <c r="AE748" s="100"/>
      <c r="AF748" s="100"/>
      <c r="AG748" s="100"/>
      <c r="AH748" s="100"/>
      <c r="AI748" s="100"/>
      <c r="AJ748" s="100"/>
      <c r="AK748" s="100"/>
      <c r="AL748" s="100"/>
      <c r="AM748" s="97"/>
      <c r="AN748" s="97"/>
      <c r="AO748" s="97"/>
      <c r="AP748" s="97"/>
      <c r="AQ748" s="97"/>
      <c r="AR748" s="97"/>
      <c r="AS748" s="97"/>
      <c r="AT748" s="97"/>
      <c r="AU748" s="97"/>
      <c r="AV748" s="97"/>
      <c r="AW748" s="97"/>
      <c r="AX748" s="97"/>
      <c r="AY748" s="97"/>
      <c r="AZ748" s="97"/>
      <c r="BA748" s="97"/>
      <c r="BB748" s="97"/>
      <c r="BC748" s="97"/>
      <c r="BD748" s="97"/>
      <c r="BE748" s="97"/>
      <c r="BF748" s="97"/>
      <c r="BG748" s="97"/>
      <c r="BH748" s="97"/>
      <c r="BI748" s="97"/>
      <c r="BJ748" s="97"/>
      <c r="BK748" s="97"/>
      <c r="BL748" s="97"/>
      <c r="BM748" s="97"/>
      <c r="BN748" s="97"/>
      <c r="BO748" s="97"/>
      <c r="BP748" s="97"/>
      <c r="BQ748" s="97"/>
      <c r="BR748" s="97"/>
      <c r="BS748" s="97"/>
      <c r="BT748" s="97"/>
      <c r="BU748" s="97"/>
      <c r="BV748" s="97"/>
      <c r="BW748" s="97"/>
      <c r="BX748" s="97"/>
      <c r="BY748" s="97"/>
      <c r="BZ748" s="97"/>
      <c r="CA748" s="97"/>
      <c r="CB748" s="97"/>
      <c r="CC748" s="97"/>
      <c r="CD748" s="97"/>
      <c r="CE748" s="97"/>
      <c r="CF748" s="97"/>
      <c r="CG748" s="97"/>
      <c r="CH748" s="97"/>
    </row>
    <row r="749" spans="1:86">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Z749" s="100"/>
      <c r="AA749" s="100"/>
      <c r="AB749" s="100"/>
      <c r="AC749" s="100"/>
      <c r="AD749" s="100"/>
      <c r="AE749" s="100"/>
      <c r="AF749" s="100"/>
      <c r="AG749" s="100"/>
      <c r="AH749" s="100"/>
      <c r="AI749" s="100"/>
      <c r="AJ749" s="100"/>
      <c r="AK749" s="100"/>
      <c r="AL749" s="100"/>
      <c r="AM749" s="97"/>
      <c r="AN749" s="97"/>
      <c r="AO749" s="97"/>
      <c r="AP749" s="97"/>
      <c r="AQ749" s="97"/>
      <c r="AR749" s="97"/>
      <c r="AS749" s="97"/>
      <c r="AT749" s="97"/>
      <c r="AU749" s="97"/>
      <c r="AV749" s="97"/>
      <c r="AW749" s="97"/>
      <c r="AX749" s="97"/>
      <c r="AY749" s="97"/>
      <c r="AZ749" s="97"/>
      <c r="BA749" s="97"/>
      <c r="BB749" s="97"/>
      <c r="BC749" s="97"/>
      <c r="BD749" s="97"/>
      <c r="BE749" s="97"/>
      <c r="BF749" s="97"/>
      <c r="BG749" s="97"/>
      <c r="BH749" s="97"/>
      <c r="BI749" s="97"/>
      <c r="BJ749" s="97"/>
      <c r="BK749" s="97"/>
      <c r="BL749" s="97"/>
      <c r="BM749" s="97"/>
      <c r="BN749" s="97"/>
      <c r="BO749" s="97"/>
      <c r="BP749" s="97"/>
      <c r="BQ749" s="97"/>
      <c r="BR749" s="97"/>
      <c r="BS749" s="97"/>
      <c r="BT749" s="97"/>
      <c r="BU749" s="97"/>
      <c r="BV749" s="97"/>
      <c r="BW749" s="97"/>
      <c r="BX749" s="97"/>
      <c r="BY749" s="97"/>
      <c r="BZ749" s="97"/>
      <c r="CA749" s="97"/>
      <c r="CB749" s="97"/>
      <c r="CC749" s="97"/>
      <c r="CD749" s="97"/>
      <c r="CE749" s="97"/>
      <c r="CF749" s="97"/>
      <c r="CG749" s="97"/>
      <c r="CH749" s="97"/>
    </row>
    <row r="750" spans="1:86">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Z750" s="100"/>
      <c r="AA750" s="100"/>
      <c r="AB750" s="100"/>
      <c r="AC750" s="100"/>
      <c r="AD750" s="100"/>
      <c r="AE750" s="100"/>
      <c r="AF750" s="100"/>
      <c r="AG750" s="100"/>
      <c r="AH750" s="100"/>
      <c r="AI750" s="100"/>
      <c r="AJ750" s="100"/>
      <c r="AK750" s="100"/>
      <c r="AL750" s="100"/>
      <c r="AM750" s="97"/>
      <c r="AN750" s="97"/>
      <c r="AO750" s="97"/>
      <c r="AP750" s="97"/>
      <c r="AQ750" s="97"/>
      <c r="AR750" s="97"/>
      <c r="AS750" s="97"/>
      <c r="AT750" s="97"/>
      <c r="AU750" s="97"/>
      <c r="AV750" s="97"/>
      <c r="AW750" s="97"/>
      <c r="AX750" s="97"/>
      <c r="AY750" s="97"/>
      <c r="AZ750" s="97"/>
      <c r="BA750" s="97"/>
      <c r="BB750" s="97"/>
      <c r="BC750" s="97"/>
      <c r="BD750" s="97"/>
      <c r="BE750" s="97"/>
      <c r="BF750" s="97"/>
      <c r="BG750" s="97"/>
      <c r="BH750" s="97"/>
      <c r="BI750" s="97"/>
      <c r="BJ750" s="97"/>
      <c r="BK750" s="97"/>
      <c r="BL750" s="97"/>
      <c r="BM750" s="97"/>
      <c r="BN750" s="97"/>
      <c r="BO750" s="97"/>
      <c r="BP750" s="97"/>
      <c r="BQ750" s="97"/>
      <c r="BR750" s="97"/>
      <c r="BS750" s="97"/>
      <c r="BT750" s="97"/>
      <c r="BU750" s="97"/>
      <c r="BV750" s="97"/>
      <c r="BW750" s="97"/>
      <c r="BX750" s="97"/>
      <c r="BY750" s="97"/>
      <c r="BZ750" s="97"/>
      <c r="CA750" s="97"/>
      <c r="CB750" s="97"/>
      <c r="CC750" s="97"/>
      <c r="CD750" s="97"/>
      <c r="CE750" s="97"/>
      <c r="CF750" s="97"/>
      <c r="CG750" s="97"/>
      <c r="CH750" s="97"/>
    </row>
    <row r="751" spans="1:86">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Z751" s="100"/>
      <c r="AA751" s="100"/>
      <c r="AB751" s="100"/>
      <c r="AC751" s="100"/>
      <c r="AD751" s="100"/>
      <c r="AE751" s="100"/>
      <c r="AF751" s="100"/>
      <c r="AG751" s="100"/>
      <c r="AH751" s="100"/>
      <c r="AI751" s="100"/>
      <c r="AJ751" s="100"/>
      <c r="AK751" s="100"/>
      <c r="AL751" s="100"/>
      <c r="AM751" s="97"/>
      <c r="AN751" s="97"/>
      <c r="AO751" s="97"/>
      <c r="AP751" s="97"/>
      <c r="AQ751" s="97"/>
      <c r="AR751" s="97"/>
      <c r="AS751" s="97"/>
      <c r="AT751" s="97"/>
      <c r="AU751" s="97"/>
      <c r="AV751" s="97"/>
      <c r="AW751" s="97"/>
      <c r="AX751" s="97"/>
      <c r="AY751" s="97"/>
      <c r="AZ751" s="97"/>
      <c r="BA751" s="97"/>
      <c r="BB751" s="97"/>
      <c r="BC751" s="97"/>
      <c r="BD751" s="97"/>
      <c r="BE751" s="97"/>
      <c r="BF751" s="97"/>
      <c r="BG751" s="97"/>
      <c r="BH751" s="97"/>
      <c r="BI751" s="97"/>
      <c r="BJ751" s="97"/>
      <c r="BK751" s="97"/>
      <c r="BL751" s="97"/>
      <c r="BM751" s="97"/>
      <c r="BN751" s="97"/>
      <c r="BO751" s="97"/>
      <c r="BP751" s="97"/>
      <c r="BQ751" s="97"/>
      <c r="BR751" s="97"/>
      <c r="BS751" s="97"/>
      <c r="BT751" s="97"/>
      <c r="BU751" s="97"/>
      <c r="BV751" s="97"/>
      <c r="BW751" s="97"/>
      <c r="BX751" s="97"/>
      <c r="BY751" s="97"/>
      <c r="BZ751" s="97"/>
      <c r="CA751" s="97"/>
      <c r="CB751" s="97"/>
      <c r="CC751" s="97"/>
      <c r="CD751" s="97"/>
      <c r="CE751" s="97"/>
      <c r="CF751" s="97"/>
      <c r="CG751" s="97"/>
      <c r="CH751" s="97"/>
    </row>
    <row r="752" spans="1:86">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Z752" s="100"/>
      <c r="AA752" s="100"/>
      <c r="AB752" s="100"/>
      <c r="AC752" s="100"/>
      <c r="AD752" s="100"/>
      <c r="AE752" s="100"/>
      <c r="AF752" s="100"/>
      <c r="AG752" s="100"/>
      <c r="AH752" s="100"/>
      <c r="AI752" s="100"/>
      <c r="AJ752" s="100"/>
      <c r="AK752" s="100"/>
      <c r="AL752" s="100"/>
      <c r="AM752" s="97"/>
      <c r="AN752" s="97"/>
      <c r="AO752" s="97"/>
      <c r="AP752" s="97"/>
      <c r="AQ752" s="97"/>
      <c r="AR752" s="97"/>
      <c r="AS752" s="97"/>
      <c r="AT752" s="97"/>
      <c r="AU752" s="97"/>
      <c r="AV752" s="97"/>
      <c r="AW752" s="97"/>
      <c r="AX752" s="97"/>
      <c r="AY752" s="97"/>
      <c r="AZ752" s="97"/>
      <c r="BA752" s="97"/>
      <c r="BB752" s="97"/>
      <c r="BC752" s="97"/>
      <c r="BD752" s="97"/>
      <c r="BE752" s="97"/>
      <c r="BF752" s="97"/>
      <c r="BG752" s="97"/>
      <c r="BH752" s="97"/>
      <c r="BI752" s="97"/>
      <c r="BJ752" s="97"/>
      <c r="BK752" s="97"/>
      <c r="BL752" s="97"/>
      <c r="BM752" s="97"/>
      <c r="BN752" s="97"/>
      <c r="BO752" s="97"/>
      <c r="BP752" s="97"/>
      <c r="BQ752" s="97"/>
      <c r="BR752" s="97"/>
      <c r="BS752" s="97"/>
      <c r="BT752" s="97"/>
      <c r="BU752" s="97"/>
      <c r="BV752" s="97"/>
      <c r="BW752" s="97"/>
      <c r="BX752" s="97"/>
      <c r="BY752" s="97"/>
      <c r="BZ752" s="97"/>
      <c r="CA752" s="97"/>
      <c r="CB752" s="97"/>
      <c r="CC752" s="97"/>
      <c r="CD752" s="97"/>
      <c r="CE752" s="97"/>
      <c r="CF752" s="97"/>
      <c r="CG752" s="97"/>
      <c r="CH752" s="97"/>
    </row>
    <row r="753" spans="1:86">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Z753" s="100"/>
      <c r="AA753" s="100"/>
      <c r="AB753" s="100"/>
      <c r="AC753" s="100"/>
      <c r="AD753" s="100"/>
      <c r="AE753" s="100"/>
      <c r="AF753" s="100"/>
      <c r="AG753" s="100"/>
      <c r="AH753" s="100"/>
      <c r="AI753" s="100"/>
      <c r="AJ753" s="100"/>
      <c r="AK753" s="100"/>
      <c r="AL753" s="100"/>
      <c r="AM753" s="97"/>
      <c r="AN753" s="97"/>
      <c r="AO753" s="97"/>
      <c r="AP753" s="97"/>
      <c r="AQ753" s="97"/>
      <c r="AR753" s="97"/>
      <c r="AS753" s="97"/>
      <c r="AT753" s="97"/>
      <c r="AU753" s="97"/>
      <c r="AV753" s="97"/>
      <c r="AW753" s="97"/>
      <c r="AX753" s="97"/>
      <c r="AY753" s="97"/>
      <c r="AZ753" s="97"/>
      <c r="BA753" s="97"/>
      <c r="BB753" s="97"/>
      <c r="BC753" s="97"/>
      <c r="BD753" s="97"/>
      <c r="BE753" s="97"/>
      <c r="BF753" s="97"/>
      <c r="BG753" s="97"/>
      <c r="BH753" s="97"/>
      <c r="BI753" s="97"/>
      <c r="BJ753" s="97"/>
      <c r="BK753" s="97"/>
      <c r="BL753" s="97"/>
      <c r="BM753" s="97"/>
      <c r="BN753" s="97"/>
      <c r="BO753" s="97"/>
      <c r="BP753" s="97"/>
      <c r="BQ753" s="97"/>
      <c r="BR753" s="97"/>
      <c r="BS753" s="97"/>
      <c r="BT753" s="97"/>
      <c r="BU753" s="97"/>
      <c r="BV753" s="97"/>
      <c r="BW753" s="97"/>
      <c r="BX753" s="97"/>
      <c r="BY753" s="97"/>
      <c r="BZ753" s="97"/>
      <c r="CA753" s="97"/>
      <c r="CB753" s="97"/>
      <c r="CC753" s="97"/>
      <c r="CD753" s="97"/>
      <c r="CE753" s="97"/>
      <c r="CF753" s="97"/>
      <c r="CG753" s="97"/>
      <c r="CH753" s="97"/>
    </row>
    <row r="754" spans="1:86">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Z754" s="100"/>
      <c r="AA754" s="100"/>
      <c r="AB754" s="100"/>
      <c r="AC754" s="100"/>
      <c r="AD754" s="100"/>
      <c r="AE754" s="100"/>
      <c r="AF754" s="100"/>
      <c r="AG754" s="100"/>
      <c r="AH754" s="100"/>
      <c r="AI754" s="100"/>
      <c r="AJ754" s="100"/>
      <c r="AK754" s="100"/>
      <c r="AL754" s="100"/>
      <c r="AM754" s="97"/>
      <c r="AN754" s="97"/>
      <c r="AO754" s="97"/>
      <c r="AP754" s="97"/>
      <c r="AQ754" s="97"/>
      <c r="AR754" s="97"/>
      <c r="AS754" s="97"/>
      <c r="AT754" s="97"/>
      <c r="AU754" s="97"/>
      <c r="AV754" s="97"/>
      <c r="AW754" s="97"/>
      <c r="AX754" s="97"/>
      <c r="AY754" s="97"/>
      <c r="AZ754" s="97"/>
      <c r="BA754" s="97"/>
      <c r="BB754" s="97"/>
      <c r="BC754" s="97"/>
      <c r="BD754" s="97"/>
      <c r="BE754" s="97"/>
      <c r="BF754" s="97"/>
      <c r="BG754" s="97"/>
      <c r="BH754" s="97"/>
      <c r="BI754" s="97"/>
      <c r="BJ754" s="97"/>
      <c r="BK754" s="97"/>
      <c r="BL754" s="97"/>
      <c r="BM754" s="97"/>
      <c r="BN754" s="97"/>
      <c r="BO754" s="97"/>
      <c r="BP754" s="97"/>
      <c r="BQ754" s="97"/>
      <c r="BR754" s="97"/>
      <c r="BS754" s="97"/>
      <c r="BT754" s="97"/>
      <c r="BU754" s="97"/>
      <c r="BV754" s="97"/>
      <c r="BW754" s="97"/>
      <c r="BX754" s="97"/>
      <c r="BY754" s="97"/>
      <c r="BZ754" s="97"/>
      <c r="CA754" s="97"/>
      <c r="CB754" s="97"/>
      <c r="CC754" s="97"/>
      <c r="CD754" s="97"/>
      <c r="CE754" s="97"/>
      <c r="CF754" s="97"/>
      <c r="CG754" s="97"/>
      <c r="CH754" s="97"/>
    </row>
    <row r="755" spans="1:86">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Z755" s="100"/>
      <c r="AA755" s="100"/>
      <c r="AB755" s="100"/>
      <c r="AC755" s="100"/>
      <c r="AD755" s="100"/>
      <c r="AE755" s="100"/>
      <c r="AF755" s="100"/>
      <c r="AG755" s="100"/>
      <c r="AH755" s="100"/>
      <c r="AI755" s="100"/>
      <c r="AJ755" s="100"/>
      <c r="AK755" s="100"/>
      <c r="AL755" s="100"/>
      <c r="AM755" s="97"/>
      <c r="AN755" s="97"/>
      <c r="AO755" s="97"/>
      <c r="AP755" s="97"/>
      <c r="AQ755" s="97"/>
      <c r="AR755" s="97"/>
      <c r="AS755" s="97"/>
      <c r="AT755" s="97"/>
      <c r="AU755" s="97"/>
      <c r="AV755" s="97"/>
      <c r="AW755" s="97"/>
      <c r="AX755" s="97"/>
      <c r="AY755" s="97"/>
      <c r="AZ755" s="97"/>
      <c r="BA755" s="97"/>
      <c r="BB755" s="97"/>
      <c r="BC755" s="97"/>
      <c r="BD755" s="97"/>
      <c r="BE755" s="97"/>
      <c r="BF755" s="97"/>
      <c r="BG755" s="97"/>
      <c r="BH755" s="97"/>
      <c r="BI755" s="97"/>
      <c r="BJ755" s="97"/>
      <c r="BK755" s="97"/>
      <c r="BL755" s="97"/>
      <c r="BM755" s="97"/>
      <c r="BN755" s="97"/>
      <c r="BO755" s="97"/>
      <c r="BP755" s="97"/>
      <c r="BQ755" s="97"/>
      <c r="BR755" s="97"/>
      <c r="BS755" s="97"/>
      <c r="BT755" s="97"/>
      <c r="BU755" s="97"/>
      <c r="BV755" s="97"/>
      <c r="BW755" s="97"/>
      <c r="BX755" s="97"/>
      <c r="BY755" s="97"/>
      <c r="BZ755" s="97"/>
      <c r="CA755" s="97"/>
      <c r="CB755" s="97"/>
      <c r="CC755" s="97"/>
      <c r="CD755" s="97"/>
      <c r="CE755" s="97"/>
      <c r="CF755" s="97"/>
      <c r="CG755" s="97"/>
      <c r="CH755" s="97"/>
    </row>
    <row r="756" spans="1:8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Z756" s="100"/>
      <c r="AA756" s="100"/>
      <c r="AB756" s="100"/>
      <c r="AC756" s="100"/>
      <c r="AD756" s="100"/>
      <c r="AE756" s="100"/>
      <c r="AF756" s="100"/>
      <c r="AG756" s="100"/>
      <c r="AH756" s="100"/>
      <c r="AI756" s="100"/>
      <c r="AJ756" s="100"/>
      <c r="AK756" s="100"/>
      <c r="AL756" s="100"/>
      <c r="AM756" s="97"/>
      <c r="AN756" s="97"/>
      <c r="AO756" s="97"/>
      <c r="AP756" s="97"/>
      <c r="AQ756" s="97"/>
      <c r="AR756" s="97"/>
      <c r="AS756" s="97"/>
      <c r="AT756" s="97"/>
      <c r="AU756" s="97"/>
      <c r="AV756" s="97"/>
      <c r="AW756" s="97"/>
      <c r="AX756" s="97"/>
      <c r="AY756" s="97"/>
      <c r="AZ756" s="97"/>
      <c r="BA756" s="97"/>
      <c r="BB756" s="97"/>
      <c r="BC756" s="97"/>
      <c r="BD756" s="97"/>
      <c r="BE756" s="97"/>
      <c r="BF756" s="97"/>
      <c r="BG756" s="97"/>
      <c r="BH756" s="97"/>
      <c r="BI756" s="97"/>
      <c r="BJ756" s="97"/>
      <c r="BK756" s="97"/>
      <c r="BL756" s="97"/>
      <c r="BM756" s="97"/>
      <c r="BN756" s="97"/>
      <c r="BO756" s="97"/>
      <c r="BP756" s="97"/>
      <c r="BQ756" s="97"/>
      <c r="BR756" s="97"/>
      <c r="BS756" s="97"/>
      <c r="BT756" s="97"/>
      <c r="BU756" s="97"/>
      <c r="BV756" s="97"/>
      <c r="BW756" s="97"/>
      <c r="BX756" s="97"/>
      <c r="BY756" s="97"/>
      <c r="BZ756" s="97"/>
      <c r="CA756" s="97"/>
      <c r="CB756" s="97"/>
      <c r="CC756" s="97"/>
      <c r="CD756" s="97"/>
      <c r="CE756" s="97"/>
      <c r="CF756" s="97"/>
      <c r="CG756" s="97"/>
      <c r="CH756" s="97"/>
    </row>
    <row r="757" spans="1:86">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Z757" s="100"/>
      <c r="AA757" s="100"/>
      <c r="AB757" s="100"/>
      <c r="AC757" s="100"/>
      <c r="AD757" s="100"/>
      <c r="AE757" s="100"/>
      <c r="AF757" s="100"/>
      <c r="AG757" s="100"/>
      <c r="AH757" s="100"/>
      <c r="AI757" s="100"/>
      <c r="AJ757" s="100"/>
      <c r="AK757" s="100"/>
      <c r="AL757" s="100"/>
      <c r="AM757" s="97"/>
      <c r="AN757" s="97"/>
      <c r="AO757" s="97"/>
      <c r="AP757" s="97"/>
      <c r="AQ757" s="97"/>
      <c r="AR757" s="97"/>
      <c r="AS757" s="97"/>
      <c r="AT757" s="97"/>
      <c r="AU757" s="97"/>
      <c r="AV757" s="97"/>
      <c r="AW757" s="97"/>
      <c r="AX757" s="97"/>
      <c r="AY757" s="97"/>
      <c r="AZ757" s="97"/>
      <c r="BA757" s="97"/>
      <c r="BB757" s="97"/>
      <c r="BC757" s="97"/>
      <c r="BD757" s="97"/>
      <c r="BE757" s="97"/>
      <c r="BF757" s="97"/>
      <c r="BG757" s="97"/>
      <c r="BH757" s="97"/>
      <c r="BI757" s="97"/>
      <c r="BJ757" s="97"/>
      <c r="BK757" s="97"/>
      <c r="BL757" s="97"/>
      <c r="BM757" s="97"/>
      <c r="BN757" s="97"/>
      <c r="BO757" s="97"/>
      <c r="BP757" s="97"/>
      <c r="BQ757" s="97"/>
      <c r="BR757" s="97"/>
      <c r="BS757" s="97"/>
      <c r="BT757" s="97"/>
      <c r="BU757" s="97"/>
      <c r="BV757" s="97"/>
      <c r="BW757" s="97"/>
      <c r="BX757" s="97"/>
      <c r="BY757" s="97"/>
      <c r="BZ757" s="97"/>
      <c r="CA757" s="97"/>
      <c r="CB757" s="97"/>
      <c r="CC757" s="97"/>
      <c r="CD757" s="97"/>
      <c r="CE757" s="97"/>
      <c r="CF757" s="97"/>
      <c r="CG757" s="97"/>
      <c r="CH757" s="97"/>
    </row>
    <row r="758" spans="1:86">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Z758" s="100"/>
      <c r="AA758" s="100"/>
      <c r="AB758" s="100"/>
      <c r="AC758" s="100"/>
      <c r="AD758" s="100"/>
      <c r="AE758" s="100"/>
      <c r="AF758" s="100"/>
      <c r="AG758" s="100"/>
      <c r="AH758" s="100"/>
      <c r="AI758" s="100"/>
      <c r="AJ758" s="100"/>
      <c r="AK758" s="100"/>
      <c r="AL758" s="100"/>
      <c r="AM758" s="97"/>
      <c r="AN758" s="97"/>
      <c r="AO758" s="97"/>
      <c r="AP758" s="97"/>
      <c r="AQ758" s="97"/>
      <c r="AR758" s="97"/>
      <c r="AS758" s="97"/>
      <c r="AT758" s="97"/>
      <c r="AU758" s="97"/>
      <c r="AV758" s="97"/>
      <c r="AW758" s="97"/>
      <c r="AX758" s="97"/>
      <c r="AY758" s="97"/>
      <c r="AZ758" s="97"/>
      <c r="BA758" s="97"/>
      <c r="BB758" s="97"/>
      <c r="BC758" s="97"/>
      <c r="BD758" s="97"/>
      <c r="BE758" s="97"/>
      <c r="BF758" s="97"/>
      <c r="BG758" s="97"/>
      <c r="BH758" s="97"/>
      <c r="BI758" s="97"/>
      <c r="BJ758" s="97"/>
      <c r="BK758" s="97"/>
      <c r="BL758" s="97"/>
      <c r="BM758" s="97"/>
      <c r="BN758" s="97"/>
      <c r="BO758" s="97"/>
      <c r="BP758" s="97"/>
      <c r="BQ758" s="97"/>
      <c r="BR758" s="97"/>
      <c r="BS758" s="97"/>
      <c r="BT758" s="97"/>
      <c r="BU758" s="97"/>
      <c r="BV758" s="97"/>
      <c r="BW758" s="97"/>
      <c r="BX758" s="97"/>
      <c r="BY758" s="97"/>
      <c r="BZ758" s="97"/>
      <c r="CA758" s="97"/>
      <c r="CB758" s="97"/>
      <c r="CC758" s="97"/>
      <c r="CD758" s="97"/>
      <c r="CE758" s="97"/>
      <c r="CF758" s="97"/>
      <c r="CG758" s="97"/>
      <c r="CH758" s="97"/>
    </row>
    <row r="759" spans="1:86">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Z759" s="100"/>
      <c r="AA759" s="100"/>
      <c r="AB759" s="100"/>
      <c r="AC759" s="100"/>
      <c r="AD759" s="100"/>
      <c r="AE759" s="100"/>
      <c r="AF759" s="100"/>
      <c r="AG759" s="100"/>
      <c r="AH759" s="100"/>
      <c r="AI759" s="100"/>
      <c r="AJ759" s="100"/>
      <c r="AK759" s="100"/>
      <c r="AL759" s="100"/>
      <c r="AM759" s="97"/>
      <c r="AN759" s="97"/>
      <c r="AO759" s="97"/>
      <c r="AP759" s="97"/>
      <c r="AQ759" s="97"/>
      <c r="AR759" s="97"/>
      <c r="AS759" s="97"/>
      <c r="AT759" s="97"/>
      <c r="AU759" s="97"/>
      <c r="AV759" s="97"/>
      <c r="AW759" s="97"/>
      <c r="AX759" s="97"/>
      <c r="AY759" s="97"/>
      <c r="AZ759" s="97"/>
      <c r="BA759" s="97"/>
      <c r="BB759" s="97"/>
      <c r="BC759" s="97"/>
      <c r="BD759" s="97"/>
      <c r="BE759" s="97"/>
      <c r="BF759" s="97"/>
      <c r="BG759" s="97"/>
      <c r="BH759" s="97"/>
      <c r="BI759" s="97"/>
      <c r="BJ759" s="97"/>
      <c r="BK759" s="97"/>
      <c r="BL759" s="97"/>
      <c r="BM759" s="97"/>
      <c r="BN759" s="97"/>
      <c r="BO759" s="97"/>
      <c r="BP759" s="97"/>
      <c r="BQ759" s="97"/>
      <c r="BR759" s="97"/>
      <c r="BS759" s="97"/>
      <c r="BT759" s="97"/>
      <c r="BU759" s="97"/>
      <c r="BV759" s="97"/>
      <c r="BW759" s="97"/>
      <c r="BX759" s="97"/>
      <c r="BY759" s="97"/>
      <c r="BZ759" s="97"/>
      <c r="CA759" s="97"/>
      <c r="CB759" s="97"/>
      <c r="CC759" s="97"/>
      <c r="CD759" s="97"/>
      <c r="CE759" s="97"/>
      <c r="CF759" s="97"/>
      <c r="CG759" s="97"/>
      <c r="CH759" s="97"/>
    </row>
    <row r="760" spans="1:86">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Z760" s="100"/>
      <c r="AA760" s="100"/>
      <c r="AB760" s="100"/>
      <c r="AC760" s="100"/>
      <c r="AD760" s="100"/>
      <c r="AE760" s="100"/>
      <c r="AF760" s="100"/>
      <c r="AG760" s="100"/>
      <c r="AH760" s="100"/>
      <c r="AI760" s="100"/>
      <c r="AJ760" s="100"/>
      <c r="AK760" s="100"/>
      <c r="AL760" s="100"/>
      <c r="AM760" s="97"/>
      <c r="AN760" s="97"/>
      <c r="AO760" s="97"/>
      <c r="AP760" s="97"/>
      <c r="AQ760" s="97"/>
      <c r="AR760" s="97"/>
      <c r="AS760" s="97"/>
      <c r="AT760" s="97"/>
      <c r="AU760" s="97"/>
      <c r="AV760" s="97"/>
      <c r="AW760" s="97"/>
      <c r="AX760" s="97"/>
      <c r="AY760" s="97"/>
      <c r="AZ760" s="97"/>
      <c r="BA760" s="97"/>
      <c r="BB760" s="97"/>
      <c r="BC760" s="97"/>
      <c r="BD760" s="97"/>
      <c r="BE760" s="97"/>
      <c r="BF760" s="97"/>
      <c r="BG760" s="97"/>
      <c r="BH760" s="97"/>
      <c r="BI760" s="97"/>
      <c r="BJ760" s="97"/>
      <c r="BK760" s="97"/>
      <c r="BL760" s="97"/>
      <c r="BM760" s="97"/>
      <c r="BN760" s="97"/>
      <c r="BO760" s="97"/>
      <c r="BP760" s="97"/>
      <c r="BQ760" s="97"/>
      <c r="BR760" s="97"/>
      <c r="BS760" s="97"/>
      <c r="BT760" s="97"/>
      <c r="BU760" s="97"/>
      <c r="BV760" s="97"/>
      <c r="BW760" s="97"/>
      <c r="BX760" s="97"/>
      <c r="BY760" s="97"/>
      <c r="BZ760" s="97"/>
      <c r="CA760" s="97"/>
      <c r="CB760" s="97"/>
      <c r="CC760" s="97"/>
      <c r="CD760" s="97"/>
      <c r="CE760" s="97"/>
      <c r="CF760" s="97"/>
      <c r="CG760" s="97"/>
      <c r="CH760" s="97"/>
    </row>
    <row r="761" spans="1:86">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Z761" s="100"/>
      <c r="AA761" s="100"/>
      <c r="AB761" s="100"/>
      <c r="AC761" s="100"/>
      <c r="AD761" s="100"/>
      <c r="AE761" s="100"/>
      <c r="AF761" s="100"/>
      <c r="AG761" s="100"/>
      <c r="AH761" s="100"/>
      <c r="AI761" s="100"/>
      <c r="AJ761" s="100"/>
      <c r="AK761" s="100"/>
      <c r="AL761" s="100"/>
      <c r="AM761" s="97"/>
      <c r="AN761" s="97"/>
      <c r="AO761" s="97"/>
      <c r="AP761" s="97"/>
      <c r="AQ761" s="97"/>
      <c r="AR761" s="97"/>
      <c r="AS761" s="97"/>
      <c r="AT761" s="97"/>
      <c r="AU761" s="97"/>
      <c r="AV761" s="97"/>
      <c r="AW761" s="97"/>
      <c r="AX761" s="97"/>
      <c r="AY761" s="97"/>
      <c r="AZ761" s="97"/>
      <c r="BA761" s="97"/>
      <c r="BB761" s="97"/>
      <c r="BC761" s="97"/>
      <c r="BD761" s="97"/>
      <c r="BE761" s="97"/>
      <c r="BF761" s="97"/>
      <c r="BG761" s="97"/>
      <c r="BH761" s="97"/>
      <c r="BI761" s="97"/>
      <c r="BJ761" s="97"/>
      <c r="BK761" s="97"/>
      <c r="BL761" s="97"/>
      <c r="BM761" s="97"/>
      <c r="BN761" s="97"/>
      <c r="BO761" s="97"/>
      <c r="BP761" s="97"/>
      <c r="BQ761" s="97"/>
      <c r="BR761" s="97"/>
      <c r="BS761" s="97"/>
      <c r="BT761" s="97"/>
      <c r="BU761" s="97"/>
      <c r="BV761" s="97"/>
      <c r="BW761" s="97"/>
      <c r="BX761" s="97"/>
      <c r="BY761" s="97"/>
      <c r="BZ761" s="97"/>
      <c r="CA761" s="97"/>
      <c r="CB761" s="97"/>
      <c r="CC761" s="97"/>
      <c r="CD761" s="97"/>
      <c r="CE761" s="97"/>
      <c r="CF761" s="97"/>
      <c r="CG761" s="97"/>
      <c r="CH761" s="97"/>
    </row>
    <row r="762" spans="1:86">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Z762" s="100"/>
      <c r="AA762" s="100"/>
      <c r="AB762" s="100"/>
      <c r="AC762" s="100"/>
      <c r="AD762" s="100"/>
      <c r="AE762" s="100"/>
      <c r="AF762" s="100"/>
      <c r="AG762" s="100"/>
      <c r="AH762" s="100"/>
      <c r="AI762" s="100"/>
      <c r="AJ762" s="100"/>
      <c r="AK762" s="100"/>
      <c r="AL762" s="100"/>
      <c r="AM762" s="97"/>
      <c r="AN762" s="97"/>
      <c r="AO762" s="97"/>
      <c r="AP762" s="97"/>
      <c r="AQ762" s="97"/>
      <c r="AR762" s="97"/>
      <c r="AS762" s="97"/>
      <c r="AT762" s="97"/>
      <c r="AU762" s="97"/>
      <c r="AV762" s="97"/>
      <c r="AW762" s="97"/>
      <c r="AX762" s="97"/>
      <c r="AY762" s="97"/>
      <c r="AZ762" s="97"/>
      <c r="BA762" s="97"/>
      <c r="BB762" s="97"/>
      <c r="BC762" s="97"/>
      <c r="BD762" s="97"/>
      <c r="BE762" s="97"/>
      <c r="BF762" s="97"/>
      <c r="BG762" s="97"/>
      <c r="BH762" s="97"/>
      <c r="BI762" s="97"/>
      <c r="BJ762" s="97"/>
      <c r="BK762" s="97"/>
      <c r="BL762" s="97"/>
      <c r="BM762" s="97"/>
      <c r="BN762" s="97"/>
      <c r="BO762" s="97"/>
      <c r="BP762" s="97"/>
      <c r="BQ762" s="97"/>
      <c r="BR762" s="97"/>
      <c r="BS762" s="97"/>
      <c r="BT762" s="97"/>
      <c r="BU762" s="97"/>
      <c r="BV762" s="97"/>
      <c r="BW762" s="97"/>
      <c r="BX762" s="97"/>
      <c r="BY762" s="97"/>
      <c r="BZ762" s="97"/>
      <c r="CA762" s="97"/>
      <c r="CB762" s="97"/>
      <c r="CC762" s="97"/>
      <c r="CD762" s="97"/>
      <c r="CE762" s="97"/>
      <c r="CF762" s="97"/>
      <c r="CG762" s="97"/>
      <c r="CH762" s="97"/>
    </row>
    <row r="763" spans="1:86">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Z763" s="100"/>
      <c r="AA763" s="100"/>
      <c r="AB763" s="100"/>
      <c r="AC763" s="100"/>
      <c r="AD763" s="100"/>
      <c r="AE763" s="100"/>
      <c r="AF763" s="100"/>
      <c r="AG763" s="100"/>
      <c r="AH763" s="100"/>
      <c r="AI763" s="100"/>
      <c r="AJ763" s="100"/>
      <c r="AK763" s="100"/>
      <c r="AL763" s="100"/>
      <c r="AM763" s="97"/>
      <c r="AN763" s="97"/>
      <c r="AO763" s="97"/>
      <c r="AP763" s="97"/>
      <c r="AQ763" s="97"/>
      <c r="AR763" s="97"/>
      <c r="AS763" s="97"/>
      <c r="AT763" s="97"/>
      <c r="AU763" s="97"/>
      <c r="AV763" s="97"/>
      <c r="AW763" s="97"/>
      <c r="AX763" s="97"/>
      <c r="AY763" s="97"/>
      <c r="AZ763" s="97"/>
      <c r="BA763" s="97"/>
      <c r="BB763" s="97"/>
      <c r="BC763" s="97"/>
      <c r="BD763" s="97"/>
      <c r="BE763" s="97"/>
      <c r="BF763" s="97"/>
      <c r="BG763" s="97"/>
      <c r="BH763" s="97"/>
      <c r="BI763" s="97"/>
      <c r="BJ763" s="97"/>
      <c r="BK763" s="97"/>
      <c r="BL763" s="97"/>
      <c r="BM763" s="97"/>
      <c r="BN763" s="97"/>
      <c r="BO763" s="97"/>
      <c r="BP763" s="97"/>
      <c r="BQ763" s="97"/>
      <c r="BR763" s="97"/>
      <c r="BS763" s="97"/>
      <c r="BT763" s="97"/>
      <c r="BU763" s="97"/>
      <c r="BV763" s="97"/>
      <c r="BW763" s="97"/>
      <c r="BX763" s="97"/>
      <c r="BY763" s="97"/>
      <c r="BZ763" s="97"/>
      <c r="CA763" s="97"/>
      <c r="CB763" s="97"/>
      <c r="CC763" s="97"/>
      <c r="CD763" s="97"/>
      <c r="CE763" s="97"/>
      <c r="CF763" s="97"/>
      <c r="CG763" s="97"/>
      <c r="CH763" s="97"/>
    </row>
    <row r="764" spans="1:86">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Z764" s="100"/>
      <c r="AA764" s="100"/>
      <c r="AB764" s="100"/>
      <c r="AC764" s="100"/>
      <c r="AD764" s="100"/>
      <c r="AE764" s="100"/>
      <c r="AF764" s="100"/>
      <c r="AG764" s="100"/>
      <c r="AH764" s="100"/>
      <c r="AI764" s="100"/>
      <c r="AJ764" s="100"/>
      <c r="AK764" s="100"/>
      <c r="AL764" s="100"/>
      <c r="AM764" s="97"/>
      <c r="AN764" s="97"/>
      <c r="AO764" s="97"/>
      <c r="AP764" s="97"/>
      <c r="AQ764" s="97"/>
      <c r="AR764" s="97"/>
      <c r="AS764" s="97"/>
      <c r="AT764" s="97"/>
      <c r="AU764" s="97"/>
      <c r="AV764" s="97"/>
      <c r="AW764" s="97"/>
      <c r="AX764" s="97"/>
      <c r="AY764" s="97"/>
      <c r="AZ764" s="97"/>
      <c r="BA764" s="97"/>
      <c r="BB764" s="97"/>
      <c r="BC764" s="97"/>
      <c r="BD764" s="97"/>
      <c r="BE764" s="97"/>
      <c r="BF764" s="97"/>
      <c r="BG764" s="97"/>
      <c r="BH764" s="97"/>
      <c r="BI764" s="97"/>
      <c r="BJ764" s="97"/>
      <c r="BK764" s="97"/>
      <c r="BL764" s="97"/>
      <c r="BM764" s="97"/>
      <c r="BN764" s="97"/>
      <c r="BO764" s="97"/>
      <c r="BP764" s="97"/>
      <c r="BQ764" s="97"/>
      <c r="BR764" s="97"/>
      <c r="BS764" s="97"/>
      <c r="BT764" s="97"/>
      <c r="BU764" s="97"/>
      <c r="BV764" s="97"/>
      <c r="BW764" s="97"/>
      <c r="BX764" s="97"/>
      <c r="BY764" s="97"/>
      <c r="BZ764" s="97"/>
      <c r="CA764" s="97"/>
      <c r="CB764" s="97"/>
      <c r="CC764" s="97"/>
      <c r="CD764" s="97"/>
      <c r="CE764" s="97"/>
      <c r="CF764" s="97"/>
      <c r="CG764" s="97"/>
      <c r="CH764" s="97"/>
    </row>
    <row r="765" spans="1:86">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Z765" s="100"/>
      <c r="AA765" s="100"/>
      <c r="AB765" s="100"/>
      <c r="AC765" s="100"/>
      <c r="AD765" s="100"/>
      <c r="AE765" s="100"/>
      <c r="AF765" s="100"/>
      <c r="AG765" s="100"/>
      <c r="AH765" s="100"/>
      <c r="AI765" s="100"/>
      <c r="AJ765" s="100"/>
      <c r="AK765" s="100"/>
      <c r="AL765" s="100"/>
      <c r="AM765" s="97"/>
      <c r="AN765" s="97"/>
      <c r="AO765" s="97"/>
      <c r="AP765" s="97"/>
      <c r="AQ765" s="97"/>
      <c r="AR765" s="97"/>
      <c r="AS765" s="97"/>
      <c r="AT765" s="97"/>
      <c r="AU765" s="97"/>
      <c r="AV765" s="97"/>
      <c r="AW765" s="97"/>
      <c r="AX765" s="97"/>
      <c r="AY765" s="97"/>
      <c r="AZ765" s="97"/>
      <c r="BA765" s="97"/>
      <c r="BB765" s="97"/>
      <c r="BC765" s="97"/>
      <c r="BD765" s="97"/>
      <c r="BE765" s="97"/>
      <c r="BF765" s="97"/>
      <c r="BG765" s="97"/>
      <c r="BH765" s="97"/>
      <c r="BI765" s="97"/>
      <c r="BJ765" s="97"/>
      <c r="BK765" s="97"/>
      <c r="BL765" s="97"/>
      <c r="BM765" s="97"/>
      <c r="BN765" s="97"/>
      <c r="BO765" s="97"/>
      <c r="BP765" s="97"/>
      <c r="BQ765" s="97"/>
      <c r="BR765" s="97"/>
      <c r="BS765" s="97"/>
      <c r="BT765" s="97"/>
      <c r="BU765" s="97"/>
      <c r="BV765" s="97"/>
      <c r="BW765" s="97"/>
      <c r="BX765" s="97"/>
      <c r="BY765" s="97"/>
      <c r="BZ765" s="97"/>
      <c r="CA765" s="97"/>
      <c r="CB765" s="97"/>
      <c r="CC765" s="97"/>
      <c r="CD765" s="97"/>
      <c r="CE765" s="97"/>
      <c r="CF765" s="97"/>
      <c r="CG765" s="97"/>
      <c r="CH765" s="97"/>
    </row>
    <row r="766" spans="1:8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Z766" s="100"/>
      <c r="AA766" s="100"/>
      <c r="AB766" s="100"/>
      <c r="AC766" s="100"/>
      <c r="AD766" s="100"/>
      <c r="AE766" s="100"/>
      <c r="AF766" s="100"/>
      <c r="AG766" s="100"/>
      <c r="AH766" s="100"/>
      <c r="AI766" s="100"/>
      <c r="AJ766" s="100"/>
      <c r="AK766" s="100"/>
      <c r="AL766" s="100"/>
      <c r="AM766" s="97"/>
      <c r="AN766" s="97"/>
      <c r="AO766" s="97"/>
      <c r="AP766" s="97"/>
      <c r="AQ766" s="97"/>
      <c r="AR766" s="97"/>
      <c r="AS766" s="97"/>
      <c r="AT766" s="97"/>
      <c r="AU766" s="97"/>
      <c r="AV766" s="97"/>
      <c r="AW766" s="97"/>
      <c r="AX766" s="97"/>
      <c r="AY766" s="97"/>
      <c r="AZ766" s="97"/>
      <c r="BA766" s="97"/>
      <c r="BB766" s="97"/>
      <c r="BC766" s="97"/>
      <c r="BD766" s="97"/>
      <c r="BE766" s="97"/>
      <c r="BF766" s="97"/>
      <c r="BG766" s="97"/>
      <c r="BH766" s="97"/>
      <c r="BI766" s="97"/>
      <c r="BJ766" s="97"/>
      <c r="BK766" s="97"/>
      <c r="BL766" s="97"/>
      <c r="BM766" s="97"/>
      <c r="BN766" s="97"/>
      <c r="BO766" s="97"/>
      <c r="BP766" s="97"/>
      <c r="BQ766" s="97"/>
      <c r="BR766" s="97"/>
      <c r="BS766" s="97"/>
      <c r="BT766" s="97"/>
      <c r="BU766" s="97"/>
      <c r="BV766" s="97"/>
      <c r="BW766" s="97"/>
      <c r="BX766" s="97"/>
      <c r="BY766" s="97"/>
      <c r="BZ766" s="97"/>
      <c r="CA766" s="97"/>
      <c r="CB766" s="97"/>
      <c r="CC766" s="97"/>
      <c r="CD766" s="97"/>
      <c r="CE766" s="97"/>
      <c r="CF766" s="97"/>
      <c r="CG766" s="97"/>
      <c r="CH766" s="97"/>
    </row>
    <row r="767" spans="1:86">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Z767" s="100"/>
      <c r="AA767" s="100"/>
      <c r="AB767" s="100"/>
      <c r="AC767" s="100"/>
      <c r="AD767" s="100"/>
      <c r="AE767" s="100"/>
      <c r="AF767" s="100"/>
      <c r="AG767" s="100"/>
      <c r="AH767" s="100"/>
      <c r="AI767" s="100"/>
      <c r="AJ767" s="100"/>
      <c r="AK767" s="100"/>
      <c r="AL767" s="100"/>
      <c r="AM767" s="97"/>
      <c r="AN767" s="97"/>
      <c r="AO767" s="97"/>
      <c r="AP767" s="97"/>
      <c r="AQ767" s="97"/>
      <c r="AR767" s="97"/>
      <c r="AS767" s="97"/>
      <c r="AT767" s="97"/>
      <c r="AU767" s="97"/>
      <c r="AV767" s="97"/>
      <c r="AW767" s="97"/>
      <c r="AX767" s="97"/>
      <c r="AY767" s="97"/>
      <c r="AZ767" s="97"/>
      <c r="BA767" s="97"/>
      <c r="BB767" s="97"/>
      <c r="BC767" s="97"/>
      <c r="BD767" s="97"/>
      <c r="BE767" s="97"/>
      <c r="BF767" s="97"/>
      <c r="BG767" s="97"/>
      <c r="BH767" s="97"/>
      <c r="BI767" s="97"/>
      <c r="BJ767" s="97"/>
      <c r="BK767" s="97"/>
      <c r="BL767" s="97"/>
      <c r="BM767" s="97"/>
      <c r="BN767" s="97"/>
      <c r="BO767" s="97"/>
      <c r="BP767" s="97"/>
      <c r="BQ767" s="97"/>
      <c r="BR767" s="97"/>
      <c r="BS767" s="97"/>
      <c r="BT767" s="97"/>
      <c r="BU767" s="97"/>
      <c r="BV767" s="97"/>
      <c r="BW767" s="97"/>
      <c r="BX767" s="97"/>
      <c r="BY767" s="97"/>
      <c r="BZ767" s="97"/>
      <c r="CA767" s="97"/>
      <c r="CB767" s="97"/>
      <c r="CC767" s="97"/>
      <c r="CD767" s="97"/>
      <c r="CE767" s="97"/>
      <c r="CF767" s="97"/>
      <c r="CG767" s="97"/>
      <c r="CH767" s="97"/>
    </row>
    <row r="768" spans="1:86">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Z768" s="100"/>
      <c r="AA768" s="100"/>
      <c r="AB768" s="100"/>
      <c r="AC768" s="100"/>
      <c r="AD768" s="100"/>
      <c r="AE768" s="100"/>
      <c r="AF768" s="100"/>
      <c r="AG768" s="100"/>
      <c r="AH768" s="100"/>
      <c r="AI768" s="100"/>
      <c r="AJ768" s="100"/>
      <c r="AK768" s="100"/>
      <c r="AL768" s="100"/>
      <c r="AM768" s="97"/>
      <c r="AN768" s="97"/>
      <c r="AO768" s="97"/>
      <c r="AP768" s="97"/>
      <c r="AQ768" s="97"/>
      <c r="AR768" s="97"/>
      <c r="AS768" s="97"/>
      <c r="AT768" s="97"/>
      <c r="AU768" s="97"/>
      <c r="AV768" s="97"/>
      <c r="AW768" s="97"/>
      <c r="AX768" s="97"/>
      <c r="AY768" s="97"/>
      <c r="AZ768" s="97"/>
      <c r="BA768" s="97"/>
      <c r="BB768" s="97"/>
      <c r="BC768" s="97"/>
      <c r="BD768" s="97"/>
      <c r="BE768" s="97"/>
      <c r="BF768" s="97"/>
      <c r="BG768" s="97"/>
      <c r="BH768" s="97"/>
      <c r="BI768" s="97"/>
      <c r="BJ768" s="97"/>
      <c r="BK768" s="97"/>
      <c r="BL768" s="97"/>
      <c r="BM768" s="97"/>
      <c r="BN768" s="97"/>
      <c r="BO768" s="97"/>
      <c r="BP768" s="97"/>
      <c r="BQ768" s="97"/>
      <c r="BR768" s="97"/>
      <c r="BS768" s="97"/>
      <c r="BT768" s="97"/>
      <c r="BU768" s="97"/>
      <c r="BV768" s="97"/>
      <c r="BW768" s="97"/>
      <c r="BX768" s="97"/>
      <c r="BY768" s="97"/>
      <c r="BZ768" s="97"/>
      <c r="CA768" s="97"/>
      <c r="CB768" s="97"/>
      <c r="CC768" s="97"/>
      <c r="CD768" s="97"/>
      <c r="CE768" s="97"/>
      <c r="CF768" s="97"/>
      <c r="CG768" s="97"/>
      <c r="CH768" s="97"/>
    </row>
    <row r="769" spans="1:86">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Z769" s="100"/>
      <c r="AA769" s="100"/>
      <c r="AB769" s="100"/>
      <c r="AC769" s="100"/>
      <c r="AD769" s="100"/>
      <c r="AE769" s="100"/>
      <c r="AF769" s="100"/>
      <c r="AG769" s="100"/>
      <c r="AH769" s="100"/>
      <c r="AI769" s="100"/>
      <c r="AJ769" s="100"/>
      <c r="AK769" s="100"/>
      <c r="AL769" s="100"/>
      <c r="AM769" s="97"/>
      <c r="AN769" s="97"/>
      <c r="AO769" s="97"/>
      <c r="AP769" s="97"/>
      <c r="AQ769" s="97"/>
      <c r="AR769" s="97"/>
      <c r="AS769" s="97"/>
      <c r="AT769" s="97"/>
      <c r="AU769" s="97"/>
      <c r="AV769" s="97"/>
      <c r="AW769" s="97"/>
      <c r="AX769" s="97"/>
      <c r="AY769" s="97"/>
      <c r="AZ769" s="97"/>
      <c r="BA769" s="97"/>
      <c r="BB769" s="97"/>
      <c r="BC769" s="97"/>
      <c r="BD769" s="97"/>
      <c r="BE769" s="97"/>
      <c r="BF769" s="97"/>
      <c r="BG769" s="97"/>
      <c r="BH769" s="97"/>
      <c r="BI769" s="97"/>
      <c r="BJ769" s="97"/>
      <c r="BK769" s="97"/>
      <c r="BL769" s="97"/>
      <c r="BM769" s="97"/>
      <c r="BN769" s="97"/>
      <c r="BO769" s="97"/>
      <c r="BP769" s="97"/>
      <c r="BQ769" s="97"/>
      <c r="BR769" s="97"/>
      <c r="BS769" s="97"/>
      <c r="BT769" s="97"/>
      <c r="BU769" s="97"/>
      <c r="BV769" s="97"/>
      <c r="BW769" s="97"/>
      <c r="BX769" s="97"/>
      <c r="BY769" s="97"/>
      <c r="BZ769" s="97"/>
      <c r="CA769" s="97"/>
      <c r="CB769" s="97"/>
      <c r="CC769" s="97"/>
      <c r="CD769" s="97"/>
      <c r="CE769" s="97"/>
      <c r="CF769" s="97"/>
      <c r="CG769" s="97"/>
      <c r="CH769" s="97"/>
    </row>
    <row r="770" spans="1:86">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Z770" s="100"/>
      <c r="AA770" s="100"/>
      <c r="AB770" s="100"/>
      <c r="AC770" s="100"/>
      <c r="AD770" s="100"/>
      <c r="AE770" s="100"/>
      <c r="AF770" s="100"/>
      <c r="AG770" s="100"/>
      <c r="AH770" s="100"/>
      <c r="AI770" s="100"/>
      <c r="AJ770" s="100"/>
      <c r="AK770" s="100"/>
      <c r="AL770" s="100"/>
      <c r="AM770" s="97"/>
      <c r="AN770" s="97"/>
      <c r="AO770" s="97"/>
      <c r="AP770" s="97"/>
      <c r="AQ770" s="97"/>
      <c r="AR770" s="97"/>
      <c r="AS770" s="97"/>
      <c r="AT770" s="97"/>
      <c r="AU770" s="97"/>
      <c r="AV770" s="97"/>
      <c r="AW770" s="97"/>
      <c r="AX770" s="97"/>
      <c r="AY770" s="97"/>
      <c r="AZ770" s="97"/>
      <c r="BA770" s="97"/>
      <c r="BB770" s="97"/>
      <c r="BC770" s="97"/>
      <c r="BD770" s="97"/>
      <c r="BE770" s="97"/>
      <c r="BF770" s="97"/>
      <c r="BG770" s="97"/>
      <c r="BH770" s="97"/>
      <c r="BI770" s="97"/>
      <c r="BJ770" s="97"/>
      <c r="BK770" s="97"/>
      <c r="BL770" s="97"/>
      <c r="BM770" s="97"/>
      <c r="BN770" s="97"/>
      <c r="BO770" s="97"/>
      <c r="BP770" s="97"/>
      <c r="BQ770" s="97"/>
      <c r="BR770" s="97"/>
      <c r="BS770" s="97"/>
      <c r="BT770" s="97"/>
      <c r="BU770" s="97"/>
      <c r="BV770" s="97"/>
      <c r="BW770" s="97"/>
      <c r="BX770" s="97"/>
      <c r="BY770" s="97"/>
      <c r="BZ770" s="97"/>
      <c r="CA770" s="97"/>
      <c r="CB770" s="97"/>
      <c r="CC770" s="97"/>
      <c r="CD770" s="97"/>
      <c r="CE770" s="97"/>
      <c r="CF770" s="97"/>
      <c r="CG770" s="97"/>
      <c r="CH770" s="97"/>
    </row>
    <row r="771" spans="1:86">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Z771" s="100"/>
      <c r="AA771" s="100"/>
      <c r="AB771" s="100"/>
      <c r="AC771" s="100"/>
      <c r="AD771" s="100"/>
      <c r="AE771" s="100"/>
      <c r="AF771" s="100"/>
      <c r="AG771" s="100"/>
      <c r="AH771" s="100"/>
      <c r="AI771" s="100"/>
      <c r="AJ771" s="100"/>
      <c r="AK771" s="100"/>
      <c r="AL771" s="100"/>
      <c r="AM771" s="97"/>
      <c r="AN771" s="97"/>
      <c r="AO771" s="97"/>
      <c r="AP771" s="97"/>
      <c r="AQ771" s="97"/>
      <c r="AR771" s="97"/>
      <c r="AS771" s="97"/>
      <c r="AT771" s="97"/>
      <c r="AU771" s="97"/>
      <c r="AV771" s="97"/>
      <c r="AW771" s="97"/>
      <c r="AX771" s="97"/>
      <c r="AY771" s="97"/>
      <c r="AZ771" s="97"/>
      <c r="BA771" s="97"/>
      <c r="BB771" s="97"/>
      <c r="BC771" s="97"/>
      <c r="BD771" s="97"/>
      <c r="BE771" s="97"/>
      <c r="BF771" s="97"/>
      <c r="BG771" s="97"/>
      <c r="BH771" s="97"/>
      <c r="BI771" s="97"/>
      <c r="BJ771" s="97"/>
      <c r="BK771" s="97"/>
      <c r="BL771" s="97"/>
      <c r="BM771" s="97"/>
      <c r="BN771" s="97"/>
      <c r="BO771" s="97"/>
      <c r="BP771" s="97"/>
      <c r="BQ771" s="97"/>
      <c r="BR771" s="97"/>
      <c r="BS771" s="97"/>
      <c r="BT771" s="97"/>
      <c r="BU771" s="97"/>
      <c r="BV771" s="97"/>
      <c r="BW771" s="97"/>
      <c r="BX771" s="97"/>
      <c r="BY771" s="97"/>
      <c r="BZ771" s="97"/>
      <c r="CA771" s="97"/>
      <c r="CB771" s="97"/>
      <c r="CC771" s="97"/>
      <c r="CD771" s="97"/>
      <c r="CE771" s="97"/>
      <c r="CF771" s="97"/>
      <c r="CG771" s="97"/>
      <c r="CH771" s="97"/>
    </row>
    <row r="772" spans="1:86">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Z772" s="100"/>
      <c r="AA772" s="100"/>
      <c r="AB772" s="100"/>
      <c r="AC772" s="100"/>
      <c r="AD772" s="100"/>
      <c r="AE772" s="100"/>
      <c r="AF772" s="100"/>
      <c r="AG772" s="100"/>
      <c r="AH772" s="100"/>
      <c r="AI772" s="100"/>
      <c r="AJ772" s="100"/>
      <c r="AK772" s="100"/>
      <c r="AL772" s="100"/>
      <c r="AM772" s="97"/>
      <c r="AN772" s="97"/>
      <c r="AO772" s="97"/>
      <c r="AP772" s="97"/>
      <c r="AQ772" s="97"/>
      <c r="AR772" s="97"/>
      <c r="AS772" s="97"/>
      <c r="AT772" s="97"/>
      <c r="AU772" s="97"/>
      <c r="AV772" s="97"/>
      <c r="AW772" s="97"/>
      <c r="AX772" s="97"/>
      <c r="AY772" s="97"/>
      <c r="AZ772" s="97"/>
      <c r="BA772" s="97"/>
      <c r="BB772" s="97"/>
      <c r="BC772" s="97"/>
      <c r="BD772" s="97"/>
      <c r="BE772" s="97"/>
      <c r="BF772" s="97"/>
      <c r="BG772" s="97"/>
      <c r="BH772" s="97"/>
      <c r="BI772" s="97"/>
      <c r="BJ772" s="97"/>
      <c r="BK772" s="97"/>
      <c r="BL772" s="97"/>
      <c r="BM772" s="97"/>
      <c r="BN772" s="97"/>
      <c r="BO772" s="97"/>
      <c r="BP772" s="97"/>
      <c r="BQ772" s="97"/>
      <c r="BR772" s="97"/>
      <c r="BS772" s="97"/>
      <c r="BT772" s="97"/>
      <c r="BU772" s="97"/>
      <c r="BV772" s="97"/>
      <c r="BW772" s="97"/>
      <c r="BX772" s="97"/>
      <c r="BY772" s="97"/>
      <c r="BZ772" s="97"/>
      <c r="CA772" s="97"/>
      <c r="CB772" s="97"/>
      <c r="CC772" s="97"/>
      <c r="CD772" s="97"/>
      <c r="CE772" s="97"/>
      <c r="CF772" s="97"/>
      <c r="CG772" s="97"/>
      <c r="CH772" s="97"/>
    </row>
    <row r="773" spans="1:86">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Z773" s="100"/>
      <c r="AA773" s="100"/>
      <c r="AB773" s="100"/>
      <c r="AC773" s="100"/>
      <c r="AD773" s="100"/>
      <c r="AE773" s="100"/>
      <c r="AF773" s="100"/>
      <c r="AG773" s="100"/>
      <c r="AH773" s="100"/>
      <c r="AI773" s="100"/>
      <c r="AJ773" s="100"/>
      <c r="AK773" s="100"/>
      <c r="AL773" s="100"/>
      <c r="AM773" s="97"/>
      <c r="AN773" s="97"/>
      <c r="AO773" s="97"/>
      <c r="AP773" s="97"/>
      <c r="AQ773" s="97"/>
      <c r="AR773" s="97"/>
      <c r="AS773" s="97"/>
      <c r="AT773" s="97"/>
      <c r="AU773" s="97"/>
      <c r="AV773" s="97"/>
      <c r="AW773" s="97"/>
      <c r="AX773" s="97"/>
      <c r="AY773" s="97"/>
      <c r="AZ773" s="97"/>
      <c r="BA773" s="97"/>
      <c r="BB773" s="97"/>
      <c r="BC773" s="97"/>
      <c r="BD773" s="97"/>
      <c r="BE773" s="97"/>
      <c r="BF773" s="97"/>
      <c r="BG773" s="97"/>
      <c r="BH773" s="97"/>
      <c r="BI773" s="97"/>
      <c r="BJ773" s="97"/>
      <c r="BK773" s="97"/>
      <c r="BL773" s="97"/>
      <c r="BM773" s="97"/>
      <c r="BN773" s="97"/>
      <c r="BO773" s="97"/>
      <c r="BP773" s="97"/>
      <c r="BQ773" s="97"/>
      <c r="BR773" s="97"/>
      <c r="BS773" s="97"/>
      <c r="BT773" s="97"/>
      <c r="BU773" s="97"/>
      <c r="BV773" s="97"/>
      <c r="BW773" s="97"/>
      <c r="BX773" s="97"/>
      <c r="BY773" s="97"/>
      <c r="BZ773" s="97"/>
      <c r="CA773" s="97"/>
      <c r="CB773" s="97"/>
      <c r="CC773" s="97"/>
      <c r="CD773" s="97"/>
      <c r="CE773" s="97"/>
      <c r="CF773" s="97"/>
      <c r="CG773" s="97"/>
      <c r="CH773" s="97"/>
    </row>
    <row r="774" spans="1:86">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Z774" s="100"/>
      <c r="AA774" s="100"/>
      <c r="AB774" s="100"/>
      <c r="AC774" s="100"/>
      <c r="AD774" s="100"/>
      <c r="AE774" s="100"/>
      <c r="AF774" s="100"/>
      <c r="AG774" s="100"/>
      <c r="AH774" s="100"/>
      <c r="AI774" s="100"/>
      <c r="AJ774" s="100"/>
      <c r="AK774" s="100"/>
      <c r="AL774" s="100"/>
      <c r="AM774" s="97"/>
      <c r="AN774" s="97"/>
      <c r="AO774" s="97"/>
      <c r="AP774" s="97"/>
      <c r="AQ774" s="97"/>
      <c r="AR774" s="97"/>
      <c r="AS774" s="97"/>
      <c r="AT774" s="97"/>
      <c r="AU774" s="97"/>
      <c r="AV774" s="97"/>
      <c r="AW774" s="97"/>
      <c r="AX774" s="97"/>
      <c r="AY774" s="97"/>
      <c r="AZ774" s="97"/>
      <c r="BA774" s="97"/>
      <c r="BB774" s="97"/>
      <c r="BC774" s="97"/>
      <c r="BD774" s="97"/>
      <c r="BE774" s="97"/>
      <c r="BF774" s="97"/>
      <c r="BG774" s="97"/>
      <c r="BH774" s="97"/>
      <c r="BI774" s="97"/>
      <c r="BJ774" s="97"/>
      <c r="BK774" s="97"/>
      <c r="BL774" s="97"/>
      <c r="BM774" s="97"/>
      <c r="BN774" s="97"/>
      <c r="BO774" s="97"/>
      <c r="BP774" s="97"/>
      <c r="BQ774" s="97"/>
      <c r="BR774" s="97"/>
      <c r="BS774" s="97"/>
      <c r="BT774" s="97"/>
      <c r="BU774" s="97"/>
      <c r="BV774" s="97"/>
      <c r="BW774" s="97"/>
      <c r="BX774" s="97"/>
      <c r="BY774" s="97"/>
      <c r="BZ774" s="97"/>
      <c r="CA774" s="97"/>
      <c r="CB774" s="97"/>
      <c r="CC774" s="97"/>
      <c r="CD774" s="97"/>
      <c r="CE774" s="97"/>
      <c r="CF774" s="97"/>
      <c r="CG774" s="97"/>
      <c r="CH774" s="97"/>
    </row>
    <row r="775" spans="1:86">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Z775" s="100"/>
      <c r="AA775" s="100"/>
      <c r="AB775" s="100"/>
      <c r="AC775" s="100"/>
      <c r="AD775" s="100"/>
      <c r="AE775" s="100"/>
      <c r="AF775" s="100"/>
      <c r="AG775" s="100"/>
      <c r="AH775" s="100"/>
      <c r="AI775" s="100"/>
      <c r="AJ775" s="100"/>
      <c r="AK775" s="100"/>
      <c r="AL775" s="100"/>
      <c r="AM775" s="97"/>
      <c r="AN775" s="97"/>
      <c r="AO775" s="97"/>
      <c r="AP775" s="97"/>
      <c r="AQ775" s="97"/>
      <c r="AR775" s="97"/>
      <c r="AS775" s="97"/>
      <c r="AT775" s="97"/>
      <c r="AU775" s="97"/>
      <c r="AV775" s="97"/>
      <c r="AW775" s="97"/>
      <c r="AX775" s="97"/>
      <c r="AY775" s="97"/>
      <c r="AZ775" s="97"/>
      <c r="BA775" s="97"/>
      <c r="BB775" s="97"/>
      <c r="BC775" s="97"/>
      <c r="BD775" s="97"/>
      <c r="BE775" s="97"/>
      <c r="BF775" s="97"/>
      <c r="BG775" s="97"/>
      <c r="BH775" s="97"/>
      <c r="BI775" s="97"/>
      <c r="BJ775" s="97"/>
      <c r="BK775" s="97"/>
      <c r="BL775" s="97"/>
      <c r="BM775" s="97"/>
      <c r="BN775" s="97"/>
      <c r="BO775" s="97"/>
      <c r="BP775" s="97"/>
      <c r="BQ775" s="97"/>
      <c r="BR775" s="97"/>
      <c r="BS775" s="97"/>
      <c r="BT775" s="97"/>
      <c r="BU775" s="97"/>
      <c r="BV775" s="97"/>
      <c r="BW775" s="97"/>
      <c r="BX775" s="97"/>
      <c r="BY775" s="97"/>
      <c r="BZ775" s="97"/>
      <c r="CA775" s="97"/>
      <c r="CB775" s="97"/>
      <c r="CC775" s="97"/>
      <c r="CD775" s="97"/>
      <c r="CE775" s="97"/>
      <c r="CF775" s="97"/>
      <c r="CG775" s="97"/>
      <c r="CH775" s="97"/>
    </row>
    <row r="776" spans="1:8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Z776" s="100"/>
      <c r="AA776" s="100"/>
      <c r="AB776" s="100"/>
      <c r="AC776" s="100"/>
      <c r="AD776" s="100"/>
      <c r="AE776" s="100"/>
      <c r="AF776" s="100"/>
      <c r="AG776" s="100"/>
      <c r="AH776" s="100"/>
      <c r="AI776" s="100"/>
      <c r="AJ776" s="100"/>
      <c r="AK776" s="100"/>
      <c r="AL776" s="100"/>
      <c r="AM776" s="97"/>
      <c r="AN776" s="97"/>
      <c r="AO776" s="97"/>
      <c r="AP776" s="97"/>
      <c r="AQ776" s="97"/>
      <c r="AR776" s="97"/>
      <c r="AS776" s="97"/>
      <c r="AT776" s="97"/>
      <c r="AU776" s="97"/>
      <c r="AV776" s="97"/>
      <c r="AW776" s="97"/>
      <c r="AX776" s="97"/>
      <c r="AY776" s="97"/>
      <c r="AZ776" s="97"/>
      <c r="BA776" s="97"/>
      <c r="BB776" s="97"/>
      <c r="BC776" s="97"/>
      <c r="BD776" s="97"/>
      <c r="BE776" s="97"/>
      <c r="BF776" s="97"/>
      <c r="BG776" s="97"/>
      <c r="BH776" s="97"/>
      <c r="BI776" s="97"/>
      <c r="BJ776" s="97"/>
      <c r="BK776" s="97"/>
      <c r="BL776" s="97"/>
      <c r="BM776" s="97"/>
      <c r="BN776" s="97"/>
      <c r="BO776" s="97"/>
      <c r="BP776" s="97"/>
      <c r="BQ776" s="97"/>
      <c r="BR776" s="97"/>
      <c r="BS776" s="97"/>
      <c r="BT776" s="97"/>
      <c r="BU776" s="97"/>
      <c r="BV776" s="97"/>
      <c r="BW776" s="97"/>
      <c r="BX776" s="97"/>
      <c r="BY776" s="97"/>
      <c r="BZ776" s="97"/>
      <c r="CA776" s="97"/>
      <c r="CB776" s="97"/>
      <c r="CC776" s="97"/>
      <c r="CD776" s="97"/>
      <c r="CE776" s="97"/>
      <c r="CF776" s="97"/>
      <c r="CG776" s="97"/>
      <c r="CH776" s="97"/>
    </row>
    <row r="777" spans="1:86">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Z777" s="100"/>
      <c r="AA777" s="100"/>
      <c r="AB777" s="100"/>
      <c r="AC777" s="100"/>
      <c r="AD777" s="100"/>
      <c r="AE777" s="100"/>
      <c r="AF777" s="100"/>
      <c r="AG777" s="100"/>
      <c r="AH777" s="100"/>
      <c r="AI777" s="100"/>
      <c r="AJ777" s="100"/>
      <c r="AK777" s="100"/>
      <c r="AL777" s="100"/>
      <c r="AM777" s="97"/>
      <c r="AN777" s="97"/>
      <c r="AO777" s="97"/>
      <c r="AP777" s="97"/>
      <c r="AQ777" s="97"/>
      <c r="AR777" s="97"/>
      <c r="AS777" s="97"/>
      <c r="AT777" s="97"/>
      <c r="AU777" s="97"/>
      <c r="AV777" s="97"/>
      <c r="AW777" s="97"/>
      <c r="AX777" s="97"/>
      <c r="AY777" s="97"/>
      <c r="AZ777" s="97"/>
      <c r="BA777" s="97"/>
      <c r="BB777" s="97"/>
      <c r="BC777" s="97"/>
      <c r="BD777" s="97"/>
      <c r="BE777" s="97"/>
      <c r="BF777" s="97"/>
      <c r="BG777" s="97"/>
      <c r="BH777" s="97"/>
      <c r="BI777" s="97"/>
      <c r="BJ777" s="97"/>
      <c r="BK777" s="97"/>
      <c r="BL777" s="97"/>
      <c r="BM777" s="97"/>
      <c r="BN777" s="97"/>
      <c r="BO777" s="97"/>
      <c r="BP777" s="97"/>
      <c r="BQ777" s="97"/>
      <c r="BR777" s="97"/>
      <c r="BS777" s="97"/>
      <c r="BT777" s="97"/>
      <c r="BU777" s="97"/>
      <c r="BV777" s="97"/>
      <c r="BW777" s="97"/>
      <c r="BX777" s="97"/>
      <c r="BY777" s="97"/>
      <c r="BZ777" s="97"/>
      <c r="CA777" s="97"/>
      <c r="CB777" s="97"/>
      <c r="CC777" s="97"/>
      <c r="CD777" s="97"/>
      <c r="CE777" s="97"/>
      <c r="CF777" s="97"/>
      <c r="CG777" s="97"/>
      <c r="CH777" s="97"/>
    </row>
    <row r="778" spans="1:86">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Z778" s="100"/>
      <c r="AA778" s="100"/>
      <c r="AB778" s="100"/>
      <c r="AC778" s="100"/>
      <c r="AD778" s="100"/>
      <c r="AE778" s="100"/>
      <c r="AF778" s="100"/>
      <c r="AG778" s="100"/>
      <c r="AH778" s="100"/>
      <c r="AI778" s="100"/>
      <c r="AJ778" s="100"/>
      <c r="AK778" s="100"/>
      <c r="AL778" s="100"/>
      <c r="AM778" s="97"/>
      <c r="AN778" s="97"/>
      <c r="AO778" s="97"/>
      <c r="AP778" s="97"/>
      <c r="AQ778" s="97"/>
      <c r="AR778" s="97"/>
      <c r="AS778" s="97"/>
      <c r="AT778" s="97"/>
      <c r="AU778" s="97"/>
      <c r="AV778" s="97"/>
      <c r="AW778" s="97"/>
      <c r="AX778" s="97"/>
      <c r="AY778" s="97"/>
      <c r="AZ778" s="97"/>
      <c r="BA778" s="97"/>
      <c r="BB778" s="97"/>
      <c r="BC778" s="97"/>
      <c r="BD778" s="97"/>
      <c r="BE778" s="97"/>
      <c r="BF778" s="97"/>
      <c r="BG778" s="97"/>
      <c r="BH778" s="97"/>
      <c r="BI778" s="97"/>
      <c r="BJ778" s="97"/>
      <c r="BK778" s="97"/>
      <c r="BL778" s="97"/>
      <c r="BM778" s="97"/>
      <c r="BN778" s="97"/>
      <c r="BO778" s="97"/>
      <c r="BP778" s="97"/>
      <c r="BQ778" s="97"/>
      <c r="BR778" s="97"/>
      <c r="BS778" s="97"/>
      <c r="BT778" s="97"/>
      <c r="BU778" s="97"/>
      <c r="BV778" s="97"/>
      <c r="BW778" s="97"/>
      <c r="BX778" s="97"/>
      <c r="BY778" s="97"/>
      <c r="BZ778" s="97"/>
      <c r="CA778" s="97"/>
      <c r="CB778" s="97"/>
      <c r="CC778" s="97"/>
      <c r="CD778" s="97"/>
      <c r="CE778" s="97"/>
      <c r="CF778" s="97"/>
      <c r="CG778" s="97"/>
      <c r="CH778" s="97"/>
    </row>
    <row r="779" spans="1:86">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Z779" s="100"/>
      <c r="AA779" s="100"/>
      <c r="AB779" s="100"/>
      <c r="AC779" s="100"/>
      <c r="AD779" s="100"/>
      <c r="AE779" s="100"/>
      <c r="AF779" s="100"/>
      <c r="AG779" s="100"/>
      <c r="AH779" s="100"/>
      <c r="AI779" s="100"/>
      <c r="AJ779" s="100"/>
      <c r="AK779" s="100"/>
      <c r="AL779" s="100"/>
      <c r="AM779" s="97"/>
      <c r="AN779" s="97"/>
      <c r="AO779" s="97"/>
      <c r="AP779" s="97"/>
      <c r="AQ779" s="97"/>
      <c r="AR779" s="97"/>
      <c r="AS779" s="97"/>
      <c r="AT779" s="97"/>
      <c r="AU779" s="97"/>
      <c r="AV779" s="97"/>
      <c r="AW779" s="97"/>
      <c r="AX779" s="97"/>
      <c r="AY779" s="97"/>
      <c r="AZ779" s="97"/>
      <c r="BA779" s="97"/>
      <c r="BB779" s="97"/>
      <c r="BC779" s="97"/>
      <c r="BD779" s="97"/>
      <c r="BE779" s="97"/>
      <c r="BF779" s="97"/>
      <c r="BG779" s="97"/>
      <c r="BH779" s="97"/>
      <c r="BI779" s="97"/>
      <c r="BJ779" s="97"/>
      <c r="BK779" s="97"/>
      <c r="BL779" s="97"/>
      <c r="BM779" s="97"/>
      <c r="BN779" s="97"/>
      <c r="BO779" s="97"/>
      <c r="BP779" s="97"/>
      <c r="BQ779" s="97"/>
      <c r="BR779" s="97"/>
      <c r="BS779" s="97"/>
      <c r="BT779" s="97"/>
      <c r="BU779" s="97"/>
      <c r="BV779" s="97"/>
      <c r="BW779" s="97"/>
      <c r="BX779" s="97"/>
      <c r="BY779" s="97"/>
      <c r="BZ779" s="97"/>
      <c r="CA779" s="97"/>
      <c r="CB779" s="97"/>
      <c r="CC779" s="97"/>
      <c r="CD779" s="97"/>
      <c r="CE779" s="97"/>
      <c r="CF779" s="97"/>
      <c r="CG779" s="97"/>
      <c r="CH779" s="97"/>
    </row>
    <row r="780" spans="1:86">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Z780" s="100"/>
      <c r="AA780" s="100"/>
      <c r="AB780" s="100"/>
      <c r="AC780" s="100"/>
      <c r="AD780" s="100"/>
      <c r="AE780" s="100"/>
      <c r="AF780" s="100"/>
      <c r="AG780" s="100"/>
      <c r="AH780" s="100"/>
      <c r="AI780" s="100"/>
      <c r="AJ780" s="100"/>
      <c r="AK780" s="100"/>
      <c r="AL780" s="100"/>
      <c r="AM780" s="97"/>
      <c r="AN780" s="97"/>
      <c r="AO780" s="97"/>
      <c r="AP780" s="97"/>
      <c r="AQ780" s="97"/>
      <c r="AR780" s="97"/>
      <c r="AS780" s="97"/>
      <c r="AT780" s="97"/>
      <c r="AU780" s="97"/>
      <c r="AV780" s="97"/>
      <c r="AW780" s="97"/>
      <c r="AX780" s="97"/>
      <c r="AY780" s="97"/>
      <c r="AZ780" s="97"/>
      <c r="BA780" s="97"/>
      <c r="BB780" s="97"/>
      <c r="BC780" s="97"/>
      <c r="BD780" s="97"/>
      <c r="BE780" s="97"/>
      <c r="BF780" s="97"/>
      <c r="BG780" s="97"/>
      <c r="BH780" s="97"/>
      <c r="BI780" s="97"/>
      <c r="BJ780" s="97"/>
      <c r="BK780" s="97"/>
      <c r="BL780" s="97"/>
      <c r="BM780" s="97"/>
      <c r="BN780" s="97"/>
      <c r="BO780" s="97"/>
      <c r="BP780" s="97"/>
      <c r="BQ780" s="97"/>
      <c r="BR780" s="97"/>
      <c r="BS780" s="97"/>
      <c r="BT780" s="97"/>
      <c r="BU780" s="97"/>
      <c r="BV780" s="97"/>
      <c r="BW780" s="97"/>
      <c r="BX780" s="97"/>
      <c r="BY780" s="97"/>
      <c r="BZ780" s="97"/>
      <c r="CA780" s="97"/>
      <c r="CB780" s="97"/>
      <c r="CC780" s="97"/>
      <c r="CD780" s="97"/>
      <c r="CE780" s="97"/>
      <c r="CF780" s="97"/>
      <c r="CG780" s="97"/>
      <c r="CH780" s="97"/>
    </row>
    <row r="781" spans="1:86">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Z781" s="100"/>
      <c r="AA781" s="100"/>
      <c r="AB781" s="100"/>
      <c r="AC781" s="100"/>
      <c r="AD781" s="100"/>
      <c r="AE781" s="100"/>
      <c r="AF781" s="100"/>
      <c r="AG781" s="100"/>
      <c r="AH781" s="100"/>
      <c r="AI781" s="100"/>
      <c r="AJ781" s="100"/>
      <c r="AK781" s="100"/>
      <c r="AL781" s="100"/>
      <c r="AM781" s="97"/>
      <c r="AN781" s="97"/>
      <c r="AO781" s="97"/>
      <c r="AP781" s="97"/>
      <c r="AQ781" s="97"/>
      <c r="AR781" s="97"/>
      <c r="AS781" s="97"/>
      <c r="AT781" s="97"/>
      <c r="AU781" s="97"/>
      <c r="AV781" s="97"/>
      <c r="AW781" s="97"/>
      <c r="AX781" s="97"/>
      <c r="AY781" s="97"/>
      <c r="AZ781" s="97"/>
      <c r="BA781" s="97"/>
      <c r="BB781" s="97"/>
      <c r="BC781" s="97"/>
      <c r="BD781" s="97"/>
      <c r="BE781" s="97"/>
      <c r="BF781" s="97"/>
      <c r="BG781" s="97"/>
      <c r="BH781" s="97"/>
      <c r="BI781" s="97"/>
      <c r="BJ781" s="97"/>
      <c r="BK781" s="97"/>
      <c r="BL781" s="97"/>
      <c r="BM781" s="97"/>
      <c r="BN781" s="97"/>
      <c r="BO781" s="97"/>
      <c r="BP781" s="97"/>
      <c r="BQ781" s="97"/>
      <c r="BR781" s="97"/>
      <c r="BS781" s="97"/>
      <c r="BT781" s="97"/>
      <c r="BU781" s="97"/>
      <c r="BV781" s="97"/>
      <c r="BW781" s="97"/>
      <c r="BX781" s="97"/>
      <c r="BY781" s="97"/>
      <c r="BZ781" s="97"/>
      <c r="CA781" s="97"/>
      <c r="CB781" s="97"/>
      <c r="CC781" s="97"/>
      <c r="CD781" s="97"/>
      <c r="CE781" s="97"/>
      <c r="CF781" s="97"/>
      <c r="CG781" s="97"/>
      <c r="CH781" s="97"/>
    </row>
    <row r="782" spans="1:86">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Z782" s="100"/>
      <c r="AA782" s="100"/>
      <c r="AB782" s="100"/>
      <c r="AC782" s="100"/>
      <c r="AD782" s="100"/>
      <c r="AE782" s="100"/>
      <c r="AF782" s="100"/>
      <c r="AG782" s="100"/>
      <c r="AH782" s="100"/>
      <c r="AI782" s="100"/>
      <c r="AJ782" s="100"/>
      <c r="AK782" s="100"/>
      <c r="AL782" s="100"/>
      <c r="AM782" s="97"/>
      <c r="AN782" s="97"/>
      <c r="AO782" s="97"/>
      <c r="AP782" s="97"/>
      <c r="AQ782" s="97"/>
      <c r="AR782" s="97"/>
      <c r="AS782" s="97"/>
      <c r="AT782" s="97"/>
      <c r="AU782" s="97"/>
      <c r="AV782" s="97"/>
      <c r="AW782" s="97"/>
      <c r="AX782" s="97"/>
      <c r="AY782" s="97"/>
      <c r="AZ782" s="97"/>
      <c r="BA782" s="97"/>
      <c r="BB782" s="97"/>
      <c r="BC782" s="97"/>
      <c r="BD782" s="97"/>
      <c r="BE782" s="97"/>
      <c r="BF782" s="97"/>
      <c r="BG782" s="97"/>
      <c r="BH782" s="97"/>
      <c r="BI782" s="97"/>
      <c r="BJ782" s="97"/>
      <c r="BK782" s="97"/>
      <c r="BL782" s="97"/>
      <c r="BM782" s="97"/>
      <c r="BN782" s="97"/>
      <c r="BO782" s="97"/>
      <c r="BP782" s="97"/>
      <c r="BQ782" s="97"/>
      <c r="BR782" s="97"/>
      <c r="BS782" s="97"/>
      <c r="BT782" s="97"/>
      <c r="BU782" s="97"/>
      <c r="BV782" s="97"/>
      <c r="BW782" s="97"/>
      <c r="BX782" s="97"/>
      <c r="BY782" s="97"/>
      <c r="BZ782" s="97"/>
      <c r="CA782" s="97"/>
      <c r="CB782" s="97"/>
      <c r="CC782" s="97"/>
      <c r="CD782" s="97"/>
      <c r="CE782" s="97"/>
      <c r="CF782" s="97"/>
      <c r="CG782" s="97"/>
      <c r="CH782" s="97"/>
    </row>
    <row r="783" spans="1:86">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Z783" s="100"/>
      <c r="AA783" s="100"/>
      <c r="AB783" s="100"/>
      <c r="AC783" s="100"/>
      <c r="AD783" s="100"/>
      <c r="AE783" s="100"/>
      <c r="AF783" s="100"/>
      <c r="AG783" s="100"/>
      <c r="AH783" s="100"/>
      <c r="AI783" s="100"/>
      <c r="AJ783" s="100"/>
      <c r="AK783" s="100"/>
      <c r="AL783" s="100"/>
      <c r="AM783" s="97"/>
      <c r="AN783" s="97"/>
      <c r="AO783" s="97"/>
      <c r="AP783" s="97"/>
      <c r="AQ783" s="97"/>
      <c r="AR783" s="97"/>
      <c r="AS783" s="97"/>
      <c r="AT783" s="97"/>
      <c r="AU783" s="97"/>
      <c r="AV783" s="97"/>
      <c r="AW783" s="97"/>
      <c r="AX783" s="97"/>
      <c r="AY783" s="97"/>
      <c r="AZ783" s="97"/>
      <c r="BA783" s="97"/>
      <c r="BB783" s="97"/>
      <c r="BC783" s="97"/>
      <c r="BD783" s="97"/>
      <c r="BE783" s="97"/>
      <c r="BF783" s="97"/>
      <c r="BG783" s="97"/>
      <c r="BH783" s="97"/>
      <c r="BI783" s="97"/>
      <c r="BJ783" s="97"/>
      <c r="BK783" s="97"/>
      <c r="BL783" s="97"/>
      <c r="BM783" s="97"/>
      <c r="BN783" s="97"/>
      <c r="BO783" s="97"/>
      <c r="BP783" s="97"/>
      <c r="BQ783" s="97"/>
      <c r="BR783" s="97"/>
      <c r="BS783" s="97"/>
      <c r="BT783" s="97"/>
      <c r="BU783" s="97"/>
      <c r="BV783" s="97"/>
      <c r="BW783" s="97"/>
      <c r="BX783" s="97"/>
      <c r="BY783" s="97"/>
      <c r="BZ783" s="97"/>
      <c r="CA783" s="97"/>
      <c r="CB783" s="97"/>
      <c r="CC783" s="97"/>
      <c r="CD783" s="97"/>
      <c r="CE783" s="97"/>
      <c r="CF783" s="97"/>
      <c r="CG783" s="97"/>
      <c r="CH783" s="97"/>
    </row>
    <row r="784" spans="1:86">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Z784" s="100"/>
      <c r="AA784" s="100"/>
      <c r="AB784" s="100"/>
      <c r="AC784" s="100"/>
      <c r="AD784" s="100"/>
      <c r="AE784" s="100"/>
      <c r="AF784" s="100"/>
      <c r="AG784" s="100"/>
      <c r="AH784" s="100"/>
      <c r="AI784" s="100"/>
      <c r="AJ784" s="100"/>
      <c r="AK784" s="100"/>
      <c r="AL784" s="100"/>
      <c r="AM784" s="97"/>
      <c r="AN784" s="97"/>
      <c r="AO784" s="97"/>
      <c r="AP784" s="97"/>
      <c r="AQ784" s="97"/>
      <c r="AR784" s="97"/>
      <c r="AS784" s="97"/>
      <c r="AT784" s="97"/>
      <c r="AU784" s="97"/>
      <c r="AV784" s="97"/>
      <c r="AW784" s="97"/>
      <c r="AX784" s="97"/>
      <c r="AY784" s="97"/>
      <c r="AZ784" s="97"/>
      <c r="BA784" s="97"/>
      <c r="BB784" s="97"/>
      <c r="BC784" s="97"/>
      <c r="BD784" s="97"/>
      <c r="BE784" s="97"/>
      <c r="BF784" s="97"/>
      <c r="BG784" s="97"/>
      <c r="BH784" s="97"/>
      <c r="BI784" s="97"/>
      <c r="BJ784" s="97"/>
      <c r="BK784" s="97"/>
      <c r="BL784" s="97"/>
      <c r="BM784" s="97"/>
      <c r="BN784" s="97"/>
      <c r="BO784" s="97"/>
      <c r="BP784" s="97"/>
      <c r="BQ784" s="97"/>
      <c r="BR784" s="97"/>
      <c r="BS784" s="97"/>
      <c r="BT784" s="97"/>
      <c r="BU784" s="97"/>
      <c r="BV784" s="97"/>
      <c r="BW784" s="97"/>
      <c r="BX784" s="97"/>
      <c r="BY784" s="97"/>
      <c r="BZ784" s="97"/>
      <c r="CA784" s="97"/>
      <c r="CB784" s="97"/>
      <c r="CC784" s="97"/>
      <c r="CD784" s="97"/>
      <c r="CE784" s="97"/>
      <c r="CF784" s="97"/>
      <c r="CG784" s="97"/>
      <c r="CH784" s="97"/>
    </row>
    <row r="785" spans="1:86">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Z785" s="100"/>
      <c r="AA785" s="100"/>
      <c r="AB785" s="100"/>
      <c r="AC785" s="100"/>
      <c r="AD785" s="100"/>
      <c r="AE785" s="100"/>
      <c r="AF785" s="100"/>
      <c r="AG785" s="100"/>
      <c r="AH785" s="100"/>
      <c r="AI785" s="100"/>
      <c r="AJ785" s="100"/>
      <c r="AK785" s="100"/>
      <c r="AL785" s="100"/>
      <c r="AM785" s="97"/>
      <c r="AN785" s="97"/>
      <c r="AO785" s="97"/>
      <c r="AP785" s="97"/>
      <c r="AQ785" s="97"/>
      <c r="AR785" s="97"/>
      <c r="AS785" s="97"/>
      <c r="AT785" s="97"/>
      <c r="AU785" s="97"/>
      <c r="AV785" s="97"/>
      <c r="AW785" s="97"/>
      <c r="AX785" s="97"/>
      <c r="AY785" s="97"/>
      <c r="AZ785" s="97"/>
      <c r="BA785" s="97"/>
      <c r="BB785" s="97"/>
      <c r="BC785" s="97"/>
      <c r="BD785" s="97"/>
      <c r="BE785" s="97"/>
      <c r="BF785" s="97"/>
      <c r="BG785" s="97"/>
      <c r="BH785" s="97"/>
      <c r="BI785" s="97"/>
      <c r="BJ785" s="97"/>
      <c r="BK785" s="97"/>
      <c r="BL785" s="97"/>
      <c r="BM785" s="97"/>
      <c r="BN785" s="97"/>
      <c r="BO785" s="97"/>
      <c r="BP785" s="97"/>
      <c r="BQ785" s="97"/>
      <c r="BR785" s="97"/>
      <c r="BS785" s="97"/>
      <c r="BT785" s="97"/>
      <c r="BU785" s="97"/>
      <c r="BV785" s="97"/>
      <c r="BW785" s="97"/>
      <c r="BX785" s="97"/>
      <c r="BY785" s="97"/>
      <c r="BZ785" s="97"/>
      <c r="CA785" s="97"/>
      <c r="CB785" s="97"/>
      <c r="CC785" s="97"/>
      <c r="CD785" s="97"/>
      <c r="CE785" s="97"/>
      <c r="CF785" s="97"/>
      <c r="CG785" s="97"/>
      <c r="CH785" s="97"/>
    </row>
    <row r="786" spans="1: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Z786" s="100"/>
      <c r="AA786" s="100"/>
      <c r="AB786" s="100"/>
      <c r="AC786" s="100"/>
      <c r="AD786" s="100"/>
      <c r="AE786" s="100"/>
      <c r="AF786" s="100"/>
      <c r="AG786" s="100"/>
      <c r="AH786" s="100"/>
      <c r="AI786" s="100"/>
      <c r="AJ786" s="100"/>
      <c r="AK786" s="100"/>
      <c r="AL786" s="100"/>
      <c r="AM786" s="97"/>
      <c r="AN786" s="97"/>
      <c r="AO786" s="97"/>
      <c r="AP786" s="97"/>
      <c r="AQ786" s="97"/>
      <c r="AR786" s="97"/>
      <c r="AS786" s="97"/>
      <c r="AT786" s="97"/>
      <c r="AU786" s="97"/>
      <c r="AV786" s="97"/>
      <c r="AW786" s="97"/>
      <c r="AX786" s="97"/>
      <c r="AY786" s="97"/>
      <c r="AZ786" s="97"/>
      <c r="BA786" s="97"/>
      <c r="BB786" s="97"/>
      <c r="BC786" s="97"/>
      <c r="BD786" s="97"/>
      <c r="BE786" s="97"/>
      <c r="BF786" s="97"/>
      <c r="BG786" s="97"/>
      <c r="BH786" s="97"/>
      <c r="BI786" s="97"/>
      <c r="BJ786" s="97"/>
      <c r="BK786" s="97"/>
      <c r="BL786" s="97"/>
      <c r="BM786" s="97"/>
      <c r="BN786" s="97"/>
      <c r="BO786" s="97"/>
      <c r="BP786" s="97"/>
      <c r="BQ786" s="97"/>
      <c r="BR786" s="97"/>
      <c r="BS786" s="97"/>
      <c r="BT786" s="97"/>
      <c r="BU786" s="97"/>
      <c r="BV786" s="97"/>
      <c r="BW786" s="97"/>
      <c r="BX786" s="97"/>
      <c r="BY786" s="97"/>
      <c r="BZ786" s="97"/>
      <c r="CA786" s="97"/>
      <c r="CB786" s="97"/>
      <c r="CC786" s="97"/>
      <c r="CD786" s="97"/>
      <c r="CE786" s="97"/>
      <c r="CF786" s="97"/>
      <c r="CG786" s="97"/>
      <c r="CH786" s="97"/>
    </row>
    <row r="787" spans="1:86">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Z787" s="100"/>
      <c r="AA787" s="100"/>
      <c r="AB787" s="100"/>
      <c r="AC787" s="100"/>
      <c r="AD787" s="100"/>
      <c r="AE787" s="100"/>
      <c r="AF787" s="100"/>
      <c r="AG787" s="100"/>
      <c r="AH787" s="100"/>
      <c r="AI787" s="100"/>
      <c r="AJ787" s="100"/>
      <c r="AK787" s="100"/>
      <c r="AL787" s="100"/>
      <c r="AM787" s="97"/>
      <c r="AN787" s="97"/>
      <c r="AO787" s="97"/>
      <c r="AP787" s="97"/>
      <c r="AQ787" s="97"/>
      <c r="AR787" s="97"/>
      <c r="AS787" s="97"/>
      <c r="AT787" s="97"/>
      <c r="AU787" s="97"/>
      <c r="AV787" s="97"/>
      <c r="AW787" s="97"/>
      <c r="AX787" s="97"/>
      <c r="AY787" s="97"/>
      <c r="AZ787" s="97"/>
      <c r="BA787" s="97"/>
      <c r="BB787" s="97"/>
      <c r="BC787" s="97"/>
      <c r="BD787" s="97"/>
      <c r="BE787" s="97"/>
      <c r="BF787" s="97"/>
      <c r="BG787" s="97"/>
      <c r="BH787" s="97"/>
      <c r="BI787" s="97"/>
      <c r="BJ787" s="97"/>
      <c r="BK787" s="97"/>
      <c r="BL787" s="97"/>
      <c r="BM787" s="97"/>
      <c r="BN787" s="97"/>
      <c r="BO787" s="97"/>
      <c r="BP787" s="97"/>
      <c r="BQ787" s="97"/>
      <c r="BR787" s="97"/>
      <c r="BS787" s="97"/>
      <c r="BT787" s="97"/>
      <c r="BU787" s="97"/>
      <c r="BV787" s="97"/>
      <c r="BW787" s="97"/>
      <c r="BX787" s="97"/>
      <c r="BY787" s="97"/>
      <c r="BZ787" s="97"/>
      <c r="CA787" s="97"/>
      <c r="CB787" s="97"/>
      <c r="CC787" s="97"/>
      <c r="CD787" s="97"/>
      <c r="CE787" s="97"/>
      <c r="CF787" s="97"/>
      <c r="CG787" s="97"/>
      <c r="CH787" s="97"/>
    </row>
    <row r="788" spans="1:86">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Z788" s="100"/>
      <c r="AA788" s="100"/>
      <c r="AB788" s="100"/>
      <c r="AC788" s="100"/>
      <c r="AD788" s="100"/>
      <c r="AE788" s="100"/>
      <c r="AF788" s="100"/>
      <c r="AG788" s="100"/>
      <c r="AH788" s="100"/>
      <c r="AI788" s="100"/>
      <c r="AJ788" s="100"/>
      <c r="AK788" s="100"/>
      <c r="AL788" s="100"/>
      <c r="AM788" s="97"/>
      <c r="AN788" s="97"/>
      <c r="AO788" s="97"/>
      <c r="AP788" s="97"/>
      <c r="AQ788" s="97"/>
      <c r="AR788" s="97"/>
      <c r="AS788" s="97"/>
      <c r="AT788" s="97"/>
      <c r="AU788" s="97"/>
      <c r="AV788" s="97"/>
      <c r="AW788" s="97"/>
      <c r="AX788" s="97"/>
      <c r="AY788" s="97"/>
      <c r="AZ788" s="97"/>
      <c r="BA788" s="97"/>
      <c r="BB788" s="97"/>
      <c r="BC788" s="97"/>
      <c r="BD788" s="97"/>
      <c r="BE788" s="97"/>
      <c r="BF788" s="97"/>
      <c r="BG788" s="97"/>
      <c r="BH788" s="97"/>
      <c r="BI788" s="97"/>
      <c r="BJ788" s="97"/>
      <c r="BK788" s="97"/>
      <c r="BL788" s="97"/>
      <c r="BM788" s="97"/>
      <c r="BN788" s="97"/>
      <c r="BO788" s="97"/>
      <c r="BP788" s="97"/>
      <c r="BQ788" s="97"/>
      <c r="BR788" s="97"/>
      <c r="BS788" s="97"/>
      <c r="BT788" s="97"/>
      <c r="BU788" s="97"/>
      <c r="BV788" s="97"/>
      <c r="BW788" s="97"/>
      <c r="BX788" s="97"/>
      <c r="BY788" s="97"/>
      <c r="BZ788" s="97"/>
      <c r="CA788" s="97"/>
      <c r="CB788" s="97"/>
      <c r="CC788" s="97"/>
      <c r="CD788" s="97"/>
      <c r="CE788" s="97"/>
      <c r="CF788" s="97"/>
      <c r="CG788" s="97"/>
      <c r="CH788" s="97"/>
    </row>
    <row r="789" spans="1:86">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Z789" s="100"/>
      <c r="AA789" s="100"/>
      <c r="AB789" s="100"/>
      <c r="AC789" s="100"/>
      <c r="AD789" s="100"/>
      <c r="AE789" s="100"/>
      <c r="AF789" s="100"/>
      <c r="AG789" s="100"/>
      <c r="AH789" s="100"/>
      <c r="AI789" s="100"/>
      <c r="AJ789" s="100"/>
      <c r="AK789" s="100"/>
      <c r="AL789" s="100"/>
      <c r="AM789" s="97"/>
      <c r="AN789" s="97"/>
      <c r="AO789" s="97"/>
      <c r="AP789" s="97"/>
      <c r="AQ789" s="97"/>
      <c r="AR789" s="97"/>
      <c r="AS789" s="97"/>
      <c r="AT789" s="97"/>
      <c r="AU789" s="97"/>
      <c r="AV789" s="97"/>
      <c r="AW789" s="97"/>
      <c r="AX789" s="97"/>
      <c r="AY789" s="97"/>
      <c r="AZ789" s="97"/>
      <c r="BA789" s="97"/>
      <c r="BB789" s="97"/>
      <c r="BC789" s="97"/>
      <c r="BD789" s="97"/>
      <c r="BE789" s="97"/>
      <c r="BF789" s="97"/>
      <c r="BG789" s="97"/>
      <c r="BH789" s="97"/>
      <c r="BI789" s="97"/>
      <c r="BJ789" s="97"/>
      <c r="BK789" s="97"/>
      <c r="BL789" s="97"/>
      <c r="BM789" s="97"/>
      <c r="BN789" s="97"/>
      <c r="BO789" s="97"/>
      <c r="BP789" s="97"/>
      <c r="BQ789" s="97"/>
      <c r="BR789" s="97"/>
      <c r="BS789" s="97"/>
      <c r="BT789" s="97"/>
      <c r="BU789" s="97"/>
      <c r="BV789" s="97"/>
      <c r="BW789" s="97"/>
      <c r="BX789" s="97"/>
      <c r="BY789" s="97"/>
      <c r="BZ789" s="97"/>
      <c r="CA789" s="97"/>
      <c r="CB789" s="97"/>
      <c r="CC789" s="97"/>
      <c r="CD789" s="97"/>
      <c r="CE789" s="97"/>
      <c r="CF789" s="97"/>
      <c r="CG789" s="97"/>
      <c r="CH789" s="97"/>
    </row>
    <row r="790" spans="1:86">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Z790" s="100"/>
      <c r="AA790" s="100"/>
      <c r="AB790" s="100"/>
      <c r="AC790" s="100"/>
      <c r="AD790" s="100"/>
      <c r="AE790" s="100"/>
      <c r="AF790" s="100"/>
      <c r="AG790" s="100"/>
      <c r="AH790" s="100"/>
      <c r="AI790" s="100"/>
      <c r="AJ790" s="100"/>
      <c r="AK790" s="100"/>
      <c r="AL790" s="100"/>
      <c r="AM790" s="97"/>
      <c r="AN790" s="97"/>
      <c r="AO790" s="97"/>
      <c r="AP790" s="97"/>
      <c r="AQ790" s="97"/>
      <c r="AR790" s="97"/>
      <c r="AS790" s="97"/>
      <c r="AT790" s="97"/>
      <c r="AU790" s="97"/>
      <c r="AV790" s="97"/>
      <c r="AW790" s="97"/>
      <c r="AX790" s="97"/>
      <c r="AY790" s="97"/>
      <c r="AZ790" s="97"/>
      <c r="BA790" s="97"/>
      <c r="BB790" s="97"/>
      <c r="BC790" s="97"/>
      <c r="BD790" s="97"/>
      <c r="BE790" s="97"/>
      <c r="BF790" s="97"/>
      <c r="BG790" s="97"/>
      <c r="BH790" s="97"/>
      <c r="BI790" s="97"/>
      <c r="BJ790" s="97"/>
      <c r="BK790" s="97"/>
      <c r="BL790" s="97"/>
      <c r="BM790" s="97"/>
      <c r="BN790" s="97"/>
      <c r="BO790" s="97"/>
      <c r="BP790" s="97"/>
      <c r="BQ790" s="97"/>
      <c r="BR790" s="97"/>
      <c r="BS790" s="97"/>
      <c r="BT790" s="97"/>
      <c r="BU790" s="97"/>
      <c r="BV790" s="97"/>
      <c r="BW790" s="97"/>
      <c r="BX790" s="97"/>
      <c r="BY790" s="97"/>
      <c r="BZ790" s="97"/>
      <c r="CA790" s="97"/>
      <c r="CB790" s="97"/>
      <c r="CC790" s="97"/>
      <c r="CD790" s="97"/>
      <c r="CE790" s="97"/>
      <c r="CF790" s="97"/>
      <c r="CG790" s="97"/>
      <c r="CH790" s="97"/>
    </row>
    <row r="791" spans="1:86">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Z791" s="100"/>
      <c r="AA791" s="100"/>
      <c r="AB791" s="100"/>
      <c r="AC791" s="100"/>
      <c r="AD791" s="100"/>
      <c r="AE791" s="100"/>
      <c r="AF791" s="100"/>
      <c r="AG791" s="100"/>
      <c r="AH791" s="100"/>
      <c r="AI791" s="100"/>
      <c r="AJ791" s="100"/>
      <c r="AK791" s="100"/>
      <c r="AL791" s="100"/>
      <c r="AM791" s="97"/>
      <c r="AN791" s="97"/>
      <c r="AO791" s="97"/>
      <c r="AP791" s="97"/>
      <c r="AQ791" s="97"/>
      <c r="AR791" s="97"/>
      <c r="AS791" s="97"/>
      <c r="AT791" s="97"/>
      <c r="AU791" s="97"/>
      <c r="AV791" s="97"/>
      <c r="AW791" s="97"/>
      <c r="AX791" s="97"/>
      <c r="AY791" s="97"/>
      <c r="AZ791" s="97"/>
      <c r="BA791" s="97"/>
      <c r="BB791" s="97"/>
      <c r="BC791" s="97"/>
      <c r="BD791" s="97"/>
      <c r="BE791" s="97"/>
      <c r="BF791" s="97"/>
      <c r="BG791" s="97"/>
      <c r="BH791" s="97"/>
      <c r="BI791" s="97"/>
      <c r="BJ791" s="97"/>
      <c r="BK791" s="97"/>
      <c r="BL791" s="97"/>
      <c r="BM791" s="97"/>
      <c r="BN791" s="97"/>
      <c r="BO791" s="97"/>
      <c r="BP791" s="97"/>
      <c r="BQ791" s="97"/>
      <c r="BR791" s="97"/>
      <c r="BS791" s="97"/>
      <c r="BT791" s="97"/>
      <c r="BU791" s="97"/>
      <c r="BV791" s="97"/>
      <c r="BW791" s="97"/>
      <c r="BX791" s="97"/>
      <c r="BY791" s="97"/>
      <c r="BZ791" s="97"/>
      <c r="CA791" s="97"/>
      <c r="CB791" s="97"/>
      <c r="CC791" s="97"/>
      <c r="CD791" s="97"/>
      <c r="CE791" s="97"/>
      <c r="CF791" s="97"/>
      <c r="CG791" s="97"/>
      <c r="CH791" s="97"/>
    </row>
    <row r="792" spans="1:86">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Z792" s="100"/>
      <c r="AA792" s="100"/>
      <c r="AB792" s="100"/>
      <c r="AC792" s="100"/>
      <c r="AD792" s="100"/>
      <c r="AE792" s="100"/>
      <c r="AF792" s="100"/>
      <c r="AG792" s="100"/>
      <c r="AH792" s="100"/>
      <c r="AI792" s="100"/>
      <c r="AJ792" s="100"/>
      <c r="AK792" s="100"/>
      <c r="AL792" s="100"/>
      <c r="AM792" s="97"/>
      <c r="AN792" s="97"/>
      <c r="AO792" s="97"/>
      <c r="AP792" s="97"/>
      <c r="AQ792" s="97"/>
      <c r="AR792" s="97"/>
      <c r="AS792" s="97"/>
      <c r="AT792" s="97"/>
      <c r="AU792" s="97"/>
      <c r="AV792" s="97"/>
      <c r="AW792" s="97"/>
      <c r="AX792" s="97"/>
      <c r="AY792" s="97"/>
      <c r="AZ792" s="97"/>
      <c r="BA792" s="97"/>
      <c r="BB792" s="97"/>
      <c r="BC792" s="97"/>
      <c r="BD792" s="97"/>
      <c r="BE792" s="97"/>
      <c r="BF792" s="97"/>
      <c r="BG792" s="97"/>
      <c r="BH792" s="97"/>
      <c r="BI792" s="97"/>
      <c r="BJ792" s="97"/>
      <c r="BK792" s="97"/>
      <c r="BL792" s="97"/>
      <c r="BM792" s="97"/>
      <c r="BN792" s="97"/>
      <c r="BO792" s="97"/>
      <c r="BP792" s="97"/>
      <c r="BQ792" s="97"/>
      <c r="BR792" s="97"/>
      <c r="BS792" s="97"/>
      <c r="BT792" s="97"/>
      <c r="BU792" s="97"/>
      <c r="BV792" s="97"/>
      <c r="BW792" s="97"/>
      <c r="BX792" s="97"/>
      <c r="BY792" s="97"/>
      <c r="BZ792" s="97"/>
      <c r="CA792" s="97"/>
      <c r="CB792" s="97"/>
      <c r="CC792" s="97"/>
      <c r="CD792" s="97"/>
      <c r="CE792" s="97"/>
      <c r="CF792" s="97"/>
      <c r="CG792" s="97"/>
      <c r="CH792" s="97"/>
    </row>
    <row r="793" spans="1:86">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Z793" s="100"/>
      <c r="AA793" s="100"/>
      <c r="AB793" s="100"/>
      <c r="AC793" s="100"/>
      <c r="AD793" s="100"/>
      <c r="AE793" s="100"/>
      <c r="AF793" s="100"/>
      <c r="AG793" s="100"/>
      <c r="AH793" s="100"/>
      <c r="AI793" s="100"/>
      <c r="AJ793" s="100"/>
      <c r="AK793" s="100"/>
      <c r="AL793" s="100"/>
      <c r="AM793" s="97"/>
      <c r="AN793" s="97"/>
      <c r="AO793" s="97"/>
      <c r="AP793" s="97"/>
      <c r="AQ793" s="97"/>
      <c r="AR793" s="97"/>
      <c r="AS793" s="97"/>
      <c r="AT793" s="97"/>
      <c r="AU793" s="97"/>
      <c r="AV793" s="97"/>
      <c r="AW793" s="97"/>
      <c r="AX793" s="97"/>
      <c r="AY793" s="97"/>
      <c r="AZ793" s="97"/>
      <c r="BA793" s="97"/>
      <c r="BB793" s="97"/>
      <c r="BC793" s="97"/>
      <c r="BD793" s="97"/>
      <c r="BE793" s="97"/>
      <c r="BF793" s="97"/>
      <c r="BG793" s="97"/>
      <c r="BH793" s="97"/>
      <c r="BI793" s="97"/>
      <c r="BJ793" s="97"/>
      <c r="BK793" s="97"/>
      <c r="BL793" s="97"/>
      <c r="BM793" s="97"/>
      <c r="BN793" s="97"/>
      <c r="BO793" s="97"/>
      <c r="BP793" s="97"/>
      <c r="BQ793" s="97"/>
      <c r="BR793" s="97"/>
      <c r="BS793" s="97"/>
      <c r="BT793" s="97"/>
      <c r="BU793" s="97"/>
      <c r="BV793" s="97"/>
      <c r="BW793" s="97"/>
      <c r="BX793" s="97"/>
      <c r="BY793" s="97"/>
      <c r="BZ793" s="97"/>
      <c r="CA793" s="97"/>
      <c r="CB793" s="97"/>
      <c r="CC793" s="97"/>
      <c r="CD793" s="97"/>
      <c r="CE793" s="97"/>
      <c r="CF793" s="97"/>
      <c r="CG793" s="97"/>
      <c r="CH793" s="97"/>
    </row>
    <row r="794" spans="1:86">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Z794" s="100"/>
      <c r="AA794" s="100"/>
      <c r="AB794" s="100"/>
      <c r="AC794" s="100"/>
      <c r="AD794" s="100"/>
      <c r="AE794" s="100"/>
      <c r="AF794" s="100"/>
      <c r="AG794" s="100"/>
      <c r="AH794" s="100"/>
      <c r="AI794" s="100"/>
      <c r="AJ794" s="100"/>
      <c r="AK794" s="100"/>
      <c r="AL794" s="100"/>
      <c r="AM794" s="97"/>
      <c r="AN794" s="97"/>
      <c r="AO794" s="97"/>
      <c r="AP794" s="97"/>
      <c r="AQ794" s="97"/>
      <c r="AR794" s="97"/>
      <c r="AS794" s="97"/>
      <c r="AT794" s="97"/>
      <c r="AU794" s="97"/>
      <c r="AV794" s="97"/>
      <c r="AW794" s="97"/>
      <c r="AX794" s="97"/>
      <c r="AY794" s="97"/>
      <c r="AZ794" s="97"/>
      <c r="BA794" s="97"/>
      <c r="BB794" s="97"/>
      <c r="BC794" s="97"/>
      <c r="BD794" s="97"/>
      <c r="BE794" s="97"/>
      <c r="BF794" s="97"/>
      <c r="BG794" s="97"/>
      <c r="BH794" s="97"/>
      <c r="BI794" s="97"/>
      <c r="BJ794" s="97"/>
      <c r="BK794" s="97"/>
      <c r="BL794" s="97"/>
      <c r="BM794" s="97"/>
      <c r="BN794" s="97"/>
      <c r="BO794" s="97"/>
      <c r="BP794" s="97"/>
      <c r="BQ794" s="97"/>
      <c r="BR794" s="97"/>
      <c r="BS794" s="97"/>
      <c r="BT794" s="97"/>
      <c r="BU794" s="97"/>
      <c r="BV794" s="97"/>
      <c r="BW794" s="97"/>
      <c r="BX794" s="97"/>
      <c r="BY794" s="97"/>
      <c r="BZ794" s="97"/>
      <c r="CA794" s="97"/>
      <c r="CB794" s="97"/>
      <c r="CC794" s="97"/>
      <c r="CD794" s="97"/>
      <c r="CE794" s="97"/>
      <c r="CF794" s="97"/>
      <c r="CG794" s="97"/>
      <c r="CH794" s="97"/>
    </row>
    <row r="795" spans="1:86">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Z795" s="100"/>
      <c r="AA795" s="100"/>
      <c r="AB795" s="100"/>
      <c r="AC795" s="100"/>
      <c r="AD795" s="100"/>
      <c r="AE795" s="100"/>
      <c r="AF795" s="100"/>
      <c r="AG795" s="100"/>
      <c r="AH795" s="100"/>
      <c r="AI795" s="100"/>
      <c r="AJ795" s="100"/>
      <c r="AK795" s="100"/>
      <c r="AL795" s="100"/>
      <c r="AM795" s="97"/>
      <c r="AN795" s="97"/>
      <c r="AO795" s="97"/>
      <c r="AP795" s="97"/>
      <c r="AQ795" s="97"/>
      <c r="AR795" s="97"/>
      <c r="AS795" s="97"/>
      <c r="AT795" s="97"/>
      <c r="AU795" s="97"/>
      <c r="AV795" s="97"/>
      <c r="AW795" s="97"/>
      <c r="AX795" s="97"/>
      <c r="AY795" s="97"/>
      <c r="AZ795" s="97"/>
      <c r="BA795" s="97"/>
      <c r="BB795" s="97"/>
      <c r="BC795" s="97"/>
      <c r="BD795" s="97"/>
      <c r="BE795" s="97"/>
      <c r="BF795" s="97"/>
      <c r="BG795" s="97"/>
      <c r="BH795" s="97"/>
      <c r="BI795" s="97"/>
      <c r="BJ795" s="97"/>
      <c r="BK795" s="97"/>
      <c r="BL795" s="97"/>
      <c r="BM795" s="97"/>
      <c r="BN795" s="97"/>
      <c r="BO795" s="97"/>
      <c r="BP795" s="97"/>
      <c r="BQ795" s="97"/>
      <c r="BR795" s="97"/>
      <c r="BS795" s="97"/>
      <c r="BT795" s="97"/>
      <c r="BU795" s="97"/>
      <c r="BV795" s="97"/>
      <c r="BW795" s="97"/>
      <c r="BX795" s="97"/>
      <c r="BY795" s="97"/>
      <c r="BZ795" s="97"/>
      <c r="CA795" s="97"/>
      <c r="CB795" s="97"/>
      <c r="CC795" s="97"/>
      <c r="CD795" s="97"/>
      <c r="CE795" s="97"/>
      <c r="CF795" s="97"/>
      <c r="CG795" s="97"/>
      <c r="CH795" s="97"/>
    </row>
    <row r="796" spans="1:8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Z796" s="100"/>
      <c r="AA796" s="100"/>
      <c r="AB796" s="100"/>
      <c r="AC796" s="100"/>
      <c r="AD796" s="100"/>
      <c r="AE796" s="100"/>
      <c r="AF796" s="100"/>
      <c r="AG796" s="100"/>
      <c r="AH796" s="100"/>
      <c r="AI796" s="100"/>
      <c r="AJ796" s="100"/>
      <c r="AK796" s="100"/>
      <c r="AL796" s="100"/>
      <c r="AM796" s="97"/>
      <c r="AN796" s="97"/>
      <c r="AO796" s="97"/>
      <c r="AP796" s="97"/>
      <c r="AQ796" s="97"/>
      <c r="AR796" s="97"/>
      <c r="AS796" s="97"/>
      <c r="AT796" s="97"/>
      <c r="AU796" s="97"/>
      <c r="AV796" s="97"/>
      <c r="AW796" s="97"/>
      <c r="AX796" s="97"/>
      <c r="AY796" s="97"/>
      <c r="AZ796" s="97"/>
      <c r="BA796" s="97"/>
      <c r="BB796" s="97"/>
      <c r="BC796" s="97"/>
      <c r="BD796" s="97"/>
      <c r="BE796" s="97"/>
      <c r="BF796" s="97"/>
      <c r="BG796" s="97"/>
      <c r="BH796" s="97"/>
      <c r="BI796" s="97"/>
      <c r="BJ796" s="97"/>
      <c r="BK796" s="97"/>
      <c r="BL796" s="97"/>
      <c r="BM796" s="97"/>
      <c r="BN796" s="97"/>
      <c r="BO796" s="97"/>
      <c r="BP796" s="97"/>
      <c r="BQ796" s="97"/>
      <c r="BR796" s="97"/>
      <c r="BS796" s="97"/>
      <c r="BT796" s="97"/>
      <c r="BU796" s="97"/>
      <c r="BV796" s="97"/>
      <c r="BW796" s="97"/>
      <c r="BX796" s="97"/>
      <c r="BY796" s="97"/>
      <c r="BZ796" s="97"/>
      <c r="CA796" s="97"/>
      <c r="CB796" s="97"/>
      <c r="CC796" s="97"/>
      <c r="CD796" s="97"/>
      <c r="CE796" s="97"/>
      <c r="CF796" s="97"/>
      <c r="CG796" s="97"/>
      <c r="CH796" s="97"/>
    </row>
    <row r="797" spans="1:86">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Z797" s="100"/>
      <c r="AA797" s="100"/>
      <c r="AB797" s="100"/>
      <c r="AC797" s="100"/>
      <c r="AD797" s="100"/>
      <c r="AE797" s="100"/>
      <c r="AF797" s="100"/>
      <c r="AG797" s="100"/>
      <c r="AH797" s="100"/>
      <c r="AI797" s="100"/>
      <c r="AJ797" s="100"/>
      <c r="AK797" s="100"/>
      <c r="AL797" s="100"/>
      <c r="AM797" s="97"/>
      <c r="AN797" s="97"/>
      <c r="AO797" s="97"/>
      <c r="AP797" s="97"/>
      <c r="AQ797" s="97"/>
      <c r="AR797" s="97"/>
      <c r="AS797" s="97"/>
      <c r="AT797" s="97"/>
      <c r="AU797" s="97"/>
      <c r="AV797" s="97"/>
      <c r="AW797" s="97"/>
      <c r="AX797" s="97"/>
      <c r="AY797" s="97"/>
      <c r="AZ797" s="97"/>
      <c r="BA797" s="97"/>
      <c r="BB797" s="97"/>
      <c r="BC797" s="97"/>
      <c r="BD797" s="97"/>
      <c r="BE797" s="97"/>
      <c r="BF797" s="97"/>
      <c r="BG797" s="97"/>
      <c r="BH797" s="97"/>
      <c r="BI797" s="97"/>
      <c r="BJ797" s="97"/>
      <c r="BK797" s="97"/>
      <c r="BL797" s="97"/>
      <c r="BM797" s="97"/>
      <c r="BN797" s="97"/>
      <c r="BO797" s="97"/>
      <c r="BP797" s="97"/>
      <c r="BQ797" s="97"/>
      <c r="BR797" s="97"/>
      <c r="BS797" s="97"/>
      <c r="BT797" s="97"/>
      <c r="BU797" s="97"/>
      <c r="BV797" s="97"/>
      <c r="BW797" s="97"/>
      <c r="BX797" s="97"/>
      <c r="BY797" s="97"/>
      <c r="BZ797" s="97"/>
      <c r="CA797" s="97"/>
      <c r="CB797" s="97"/>
      <c r="CC797" s="97"/>
      <c r="CD797" s="97"/>
      <c r="CE797" s="97"/>
      <c r="CF797" s="97"/>
      <c r="CG797" s="97"/>
      <c r="CH797" s="97"/>
    </row>
    <row r="798" spans="1:86">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Z798" s="100"/>
      <c r="AA798" s="100"/>
      <c r="AB798" s="100"/>
      <c r="AC798" s="100"/>
      <c r="AD798" s="100"/>
      <c r="AE798" s="100"/>
      <c r="AF798" s="100"/>
      <c r="AG798" s="100"/>
      <c r="AH798" s="100"/>
      <c r="AI798" s="100"/>
      <c r="AJ798" s="100"/>
      <c r="AK798" s="100"/>
      <c r="AL798" s="100"/>
      <c r="AM798" s="97"/>
      <c r="AN798" s="97"/>
      <c r="AO798" s="97"/>
      <c r="AP798" s="97"/>
      <c r="AQ798" s="97"/>
      <c r="AR798" s="97"/>
      <c r="AS798" s="97"/>
      <c r="AT798" s="97"/>
      <c r="AU798" s="97"/>
      <c r="AV798" s="97"/>
      <c r="AW798" s="97"/>
      <c r="AX798" s="97"/>
      <c r="AY798" s="97"/>
      <c r="AZ798" s="97"/>
      <c r="BA798" s="97"/>
      <c r="BB798" s="97"/>
      <c r="BC798" s="97"/>
      <c r="BD798" s="97"/>
      <c r="BE798" s="97"/>
      <c r="BF798" s="97"/>
      <c r="BG798" s="97"/>
      <c r="BH798" s="97"/>
      <c r="BI798" s="97"/>
      <c r="BJ798" s="97"/>
      <c r="BK798" s="97"/>
      <c r="BL798" s="97"/>
      <c r="BM798" s="97"/>
      <c r="BN798" s="97"/>
      <c r="BO798" s="97"/>
      <c r="BP798" s="97"/>
      <c r="BQ798" s="97"/>
      <c r="BR798" s="97"/>
      <c r="BS798" s="97"/>
      <c r="BT798" s="97"/>
      <c r="BU798" s="97"/>
      <c r="BV798" s="97"/>
      <c r="BW798" s="97"/>
      <c r="BX798" s="97"/>
      <c r="BY798" s="97"/>
      <c r="BZ798" s="97"/>
      <c r="CA798" s="97"/>
      <c r="CB798" s="97"/>
      <c r="CC798" s="97"/>
      <c r="CD798" s="97"/>
      <c r="CE798" s="97"/>
      <c r="CF798" s="97"/>
      <c r="CG798" s="97"/>
      <c r="CH798" s="97"/>
    </row>
    <row r="799" spans="1:86">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Z799" s="100"/>
      <c r="AA799" s="100"/>
      <c r="AB799" s="100"/>
      <c r="AC799" s="100"/>
      <c r="AD799" s="100"/>
      <c r="AE799" s="100"/>
      <c r="AF799" s="100"/>
      <c r="AG799" s="100"/>
      <c r="AH799" s="100"/>
      <c r="AI799" s="100"/>
      <c r="AJ799" s="100"/>
      <c r="AK799" s="100"/>
      <c r="AL799" s="100"/>
      <c r="AM799" s="97"/>
      <c r="AN799" s="97"/>
      <c r="AO799" s="97"/>
      <c r="AP799" s="97"/>
      <c r="AQ799" s="97"/>
      <c r="AR799" s="97"/>
      <c r="AS799" s="97"/>
      <c r="AT799" s="97"/>
      <c r="AU799" s="97"/>
      <c r="AV799" s="97"/>
      <c r="AW799" s="97"/>
      <c r="AX799" s="97"/>
      <c r="AY799" s="97"/>
      <c r="AZ799" s="97"/>
      <c r="BA799" s="97"/>
      <c r="BB799" s="97"/>
      <c r="BC799" s="97"/>
      <c r="BD799" s="97"/>
      <c r="BE799" s="97"/>
      <c r="BF799" s="97"/>
      <c r="BG799" s="97"/>
      <c r="BH799" s="97"/>
      <c r="BI799" s="97"/>
      <c r="BJ799" s="97"/>
      <c r="BK799" s="97"/>
      <c r="BL799" s="97"/>
      <c r="BM799" s="97"/>
      <c r="BN799" s="97"/>
      <c r="BO799" s="97"/>
      <c r="BP799" s="97"/>
      <c r="BQ799" s="97"/>
      <c r="BR799" s="97"/>
      <c r="BS799" s="97"/>
      <c r="BT799" s="97"/>
      <c r="BU799" s="97"/>
      <c r="BV799" s="97"/>
      <c r="BW799" s="97"/>
      <c r="BX799" s="97"/>
      <c r="BY799" s="97"/>
      <c r="BZ799" s="97"/>
      <c r="CA799" s="97"/>
      <c r="CB799" s="97"/>
      <c r="CC799" s="97"/>
      <c r="CD799" s="97"/>
      <c r="CE799" s="97"/>
      <c r="CF799" s="97"/>
      <c r="CG799" s="97"/>
      <c r="CH799" s="97"/>
    </row>
    <row r="800" spans="1:86">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Z800" s="100"/>
      <c r="AA800" s="100"/>
      <c r="AB800" s="100"/>
      <c r="AC800" s="100"/>
      <c r="AD800" s="100"/>
      <c r="AE800" s="100"/>
      <c r="AF800" s="100"/>
      <c r="AG800" s="100"/>
      <c r="AH800" s="100"/>
      <c r="AI800" s="100"/>
      <c r="AJ800" s="100"/>
      <c r="AK800" s="100"/>
      <c r="AL800" s="100"/>
      <c r="AM800" s="97"/>
      <c r="AN800" s="97"/>
      <c r="AO800" s="97"/>
      <c r="AP800" s="97"/>
      <c r="AQ800" s="97"/>
      <c r="AR800" s="97"/>
      <c r="AS800" s="97"/>
      <c r="AT800" s="97"/>
      <c r="AU800" s="97"/>
      <c r="AV800" s="97"/>
      <c r="AW800" s="97"/>
      <c r="AX800" s="97"/>
      <c r="AY800" s="97"/>
      <c r="AZ800" s="97"/>
      <c r="BA800" s="97"/>
      <c r="BB800" s="97"/>
      <c r="BC800" s="97"/>
      <c r="BD800" s="97"/>
      <c r="BE800" s="97"/>
      <c r="BF800" s="97"/>
      <c r="BG800" s="97"/>
      <c r="BH800" s="97"/>
      <c r="BI800" s="97"/>
      <c r="BJ800" s="97"/>
      <c r="BK800" s="97"/>
      <c r="BL800" s="97"/>
      <c r="BM800" s="97"/>
      <c r="BN800" s="97"/>
      <c r="BO800" s="97"/>
      <c r="BP800" s="97"/>
      <c r="BQ800" s="97"/>
      <c r="BR800" s="97"/>
      <c r="BS800" s="97"/>
      <c r="BT800" s="97"/>
      <c r="BU800" s="97"/>
      <c r="BV800" s="97"/>
      <c r="BW800" s="97"/>
      <c r="BX800" s="97"/>
      <c r="BY800" s="97"/>
      <c r="BZ800" s="97"/>
      <c r="CA800" s="97"/>
      <c r="CB800" s="97"/>
      <c r="CC800" s="97"/>
      <c r="CD800" s="97"/>
      <c r="CE800" s="97"/>
      <c r="CF800" s="97"/>
      <c r="CG800" s="97"/>
      <c r="CH800" s="97"/>
    </row>
    <row r="801" spans="1:86">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Z801" s="100"/>
      <c r="AA801" s="100"/>
      <c r="AB801" s="100"/>
      <c r="AC801" s="100"/>
      <c r="AD801" s="100"/>
      <c r="AE801" s="100"/>
      <c r="AF801" s="100"/>
      <c r="AG801" s="100"/>
      <c r="AH801" s="100"/>
      <c r="AI801" s="100"/>
      <c r="AJ801" s="100"/>
      <c r="AK801" s="100"/>
      <c r="AL801" s="100"/>
      <c r="AM801" s="97"/>
      <c r="AN801" s="97"/>
      <c r="AO801" s="97"/>
      <c r="AP801" s="97"/>
      <c r="AQ801" s="97"/>
      <c r="AR801" s="97"/>
      <c r="AS801" s="97"/>
      <c r="AT801" s="97"/>
      <c r="AU801" s="97"/>
      <c r="AV801" s="97"/>
      <c r="AW801" s="97"/>
      <c r="AX801" s="97"/>
      <c r="AY801" s="97"/>
      <c r="AZ801" s="97"/>
      <c r="BA801" s="97"/>
      <c r="BB801" s="97"/>
      <c r="BC801" s="97"/>
      <c r="BD801" s="97"/>
      <c r="BE801" s="97"/>
      <c r="BF801" s="97"/>
      <c r="BG801" s="97"/>
      <c r="BH801" s="97"/>
      <c r="BI801" s="97"/>
      <c r="BJ801" s="97"/>
      <c r="BK801" s="97"/>
      <c r="BL801" s="97"/>
      <c r="BM801" s="97"/>
      <c r="BN801" s="97"/>
      <c r="BO801" s="97"/>
      <c r="BP801" s="97"/>
      <c r="BQ801" s="97"/>
      <c r="BR801" s="97"/>
      <c r="BS801" s="97"/>
      <c r="BT801" s="97"/>
      <c r="BU801" s="97"/>
      <c r="BV801" s="97"/>
      <c r="BW801" s="97"/>
      <c r="BX801" s="97"/>
      <c r="BY801" s="97"/>
      <c r="BZ801" s="97"/>
      <c r="CA801" s="97"/>
      <c r="CB801" s="97"/>
      <c r="CC801" s="97"/>
      <c r="CD801" s="97"/>
      <c r="CE801" s="97"/>
      <c r="CF801" s="97"/>
      <c r="CG801" s="97"/>
      <c r="CH801" s="97"/>
    </row>
    <row r="802" spans="1:86">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Z802" s="100"/>
      <c r="AA802" s="100"/>
      <c r="AB802" s="100"/>
      <c r="AC802" s="100"/>
      <c r="AD802" s="100"/>
      <c r="AE802" s="100"/>
      <c r="AF802" s="100"/>
      <c r="AG802" s="100"/>
      <c r="AH802" s="100"/>
      <c r="AI802" s="100"/>
      <c r="AJ802" s="100"/>
      <c r="AK802" s="100"/>
      <c r="AL802" s="100"/>
      <c r="AM802" s="97"/>
      <c r="AN802" s="97"/>
      <c r="AO802" s="97"/>
      <c r="AP802" s="97"/>
      <c r="AQ802" s="97"/>
      <c r="AR802" s="97"/>
      <c r="AS802" s="97"/>
      <c r="AT802" s="97"/>
      <c r="AU802" s="97"/>
      <c r="AV802" s="97"/>
      <c r="AW802" s="97"/>
      <c r="AX802" s="97"/>
      <c r="AY802" s="97"/>
      <c r="AZ802" s="97"/>
      <c r="BA802" s="97"/>
      <c r="BB802" s="97"/>
      <c r="BC802" s="97"/>
      <c r="BD802" s="97"/>
      <c r="BE802" s="97"/>
      <c r="BF802" s="97"/>
      <c r="BG802" s="97"/>
      <c r="BH802" s="97"/>
      <c r="BI802" s="97"/>
      <c r="BJ802" s="97"/>
      <c r="BK802" s="97"/>
      <c r="BL802" s="97"/>
      <c r="BM802" s="97"/>
      <c r="BN802" s="97"/>
      <c r="BO802" s="97"/>
      <c r="BP802" s="97"/>
      <c r="BQ802" s="97"/>
      <c r="BR802" s="97"/>
      <c r="BS802" s="97"/>
      <c r="BT802" s="97"/>
      <c r="BU802" s="97"/>
      <c r="BV802" s="97"/>
      <c r="BW802" s="97"/>
      <c r="BX802" s="97"/>
      <c r="BY802" s="97"/>
      <c r="BZ802" s="97"/>
      <c r="CA802" s="97"/>
      <c r="CB802" s="97"/>
      <c r="CC802" s="97"/>
      <c r="CD802" s="97"/>
      <c r="CE802" s="97"/>
      <c r="CF802" s="97"/>
      <c r="CG802" s="97"/>
      <c r="CH802" s="97"/>
    </row>
    <row r="803" spans="1:86">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Z803" s="100"/>
      <c r="AA803" s="100"/>
      <c r="AB803" s="100"/>
      <c r="AC803" s="100"/>
      <c r="AD803" s="100"/>
      <c r="AE803" s="100"/>
      <c r="AF803" s="100"/>
      <c r="AG803" s="100"/>
      <c r="AH803" s="100"/>
      <c r="AI803" s="100"/>
      <c r="AJ803" s="100"/>
      <c r="AK803" s="100"/>
      <c r="AL803" s="100"/>
      <c r="AM803" s="97"/>
      <c r="AN803" s="97"/>
      <c r="AO803" s="97"/>
      <c r="AP803" s="97"/>
      <c r="AQ803" s="97"/>
      <c r="AR803" s="97"/>
      <c r="AS803" s="97"/>
      <c r="AT803" s="97"/>
      <c r="AU803" s="97"/>
      <c r="AV803" s="97"/>
      <c r="AW803" s="97"/>
      <c r="AX803" s="97"/>
      <c r="AY803" s="97"/>
      <c r="AZ803" s="97"/>
      <c r="BA803" s="97"/>
      <c r="BB803" s="97"/>
      <c r="BC803" s="97"/>
      <c r="BD803" s="97"/>
      <c r="BE803" s="97"/>
      <c r="BF803" s="97"/>
      <c r="BG803" s="97"/>
      <c r="BH803" s="97"/>
      <c r="BI803" s="97"/>
      <c r="BJ803" s="97"/>
      <c r="BK803" s="97"/>
      <c r="BL803" s="97"/>
      <c r="BM803" s="97"/>
      <c r="BN803" s="97"/>
      <c r="BO803" s="97"/>
      <c r="BP803" s="97"/>
      <c r="BQ803" s="97"/>
      <c r="BR803" s="97"/>
      <c r="BS803" s="97"/>
      <c r="BT803" s="97"/>
      <c r="BU803" s="97"/>
      <c r="BV803" s="97"/>
      <c r="BW803" s="97"/>
      <c r="BX803" s="97"/>
      <c r="BY803" s="97"/>
      <c r="BZ803" s="97"/>
      <c r="CA803" s="97"/>
      <c r="CB803" s="97"/>
      <c r="CC803" s="97"/>
      <c r="CD803" s="97"/>
      <c r="CE803" s="97"/>
      <c r="CF803" s="97"/>
      <c r="CG803" s="97"/>
      <c r="CH803" s="97"/>
    </row>
    <row r="804" spans="1:86">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Z804" s="100"/>
      <c r="AA804" s="100"/>
      <c r="AB804" s="100"/>
      <c r="AC804" s="100"/>
      <c r="AD804" s="100"/>
      <c r="AE804" s="100"/>
      <c r="AF804" s="100"/>
      <c r="AG804" s="100"/>
      <c r="AH804" s="100"/>
      <c r="AI804" s="100"/>
      <c r="AJ804" s="100"/>
      <c r="AK804" s="100"/>
      <c r="AL804" s="100"/>
      <c r="AM804" s="97"/>
      <c r="AN804" s="97"/>
      <c r="AO804" s="97"/>
      <c r="AP804" s="97"/>
      <c r="AQ804" s="97"/>
      <c r="AR804" s="97"/>
      <c r="AS804" s="97"/>
      <c r="AT804" s="97"/>
      <c r="AU804" s="97"/>
      <c r="AV804" s="97"/>
      <c r="AW804" s="97"/>
      <c r="AX804" s="97"/>
      <c r="AY804" s="97"/>
      <c r="AZ804" s="97"/>
      <c r="BA804" s="97"/>
      <c r="BB804" s="97"/>
      <c r="BC804" s="97"/>
      <c r="BD804" s="97"/>
      <c r="BE804" s="97"/>
      <c r="BF804" s="97"/>
      <c r="BG804" s="97"/>
      <c r="BH804" s="97"/>
      <c r="BI804" s="97"/>
      <c r="BJ804" s="97"/>
      <c r="BK804" s="97"/>
      <c r="BL804" s="97"/>
      <c r="BM804" s="97"/>
      <c r="BN804" s="97"/>
      <c r="BO804" s="97"/>
      <c r="BP804" s="97"/>
      <c r="BQ804" s="97"/>
      <c r="BR804" s="97"/>
      <c r="BS804" s="97"/>
      <c r="BT804" s="97"/>
      <c r="BU804" s="97"/>
      <c r="BV804" s="97"/>
      <c r="BW804" s="97"/>
      <c r="BX804" s="97"/>
      <c r="BY804" s="97"/>
      <c r="BZ804" s="97"/>
      <c r="CA804" s="97"/>
      <c r="CB804" s="97"/>
      <c r="CC804" s="97"/>
      <c r="CD804" s="97"/>
      <c r="CE804" s="97"/>
      <c r="CF804" s="97"/>
      <c r="CG804" s="97"/>
      <c r="CH804" s="97"/>
    </row>
    <row r="805" spans="1:86">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Z805" s="100"/>
      <c r="AA805" s="100"/>
      <c r="AB805" s="100"/>
      <c r="AC805" s="100"/>
      <c r="AD805" s="100"/>
      <c r="AE805" s="100"/>
      <c r="AF805" s="100"/>
      <c r="AG805" s="100"/>
      <c r="AH805" s="100"/>
      <c r="AI805" s="100"/>
      <c r="AJ805" s="100"/>
      <c r="AK805" s="100"/>
      <c r="AL805" s="100"/>
      <c r="AM805" s="97"/>
      <c r="AN805" s="97"/>
      <c r="AO805" s="97"/>
      <c r="AP805" s="97"/>
      <c r="AQ805" s="97"/>
      <c r="AR805" s="97"/>
      <c r="AS805" s="97"/>
      <c r="AT805" s="97"/>
      <c r="AU805" s="97"/>
      <c r="AV805" s="97"/>
      <c r="AW805" s="97"/>
      <c r="AX805" s="97"/>
      <c r="AY805" s="97"/>
      <c r="AZ805" s="97"/>
      <c r="BA805" s="97"/>
      <c r="BB805" s="97"/>
      <c r="BC805" s="97"/>
      <c r="BD805" s="97"/>
      <c r="BE805" s="97"/>
      <c r="BF805" s="97"/>
      <c r="BG805" s="97"/>
      <c r="BH805" s="97"/>
      <c r="BI805" s="97"/>
      <c r="BJ805" s="97"/>
      <c r="BK805" s="97"/>
      <c r="BL805" s="97"/>
      <c r="BM805" s="97"/>
      <c r="BN805" s="97"/>
      <c r="BO805" s="97"/>
      <c r="BP805" s="97"/>
      <c r="BQ805" s="97"/>
      <c r="BR805" s="97"/>
      <c r="BS805" s="97"/>
      <c r="BT805" s="97"/>
      <c r="BU805" s="97"/>
      <c r="BV805" s="97"/>
      <c r="BW805" s="97"/>
      <c r="BX805" s="97"/>
      <c r="BY805" s="97"/>
      <c r="BZ805" s="97"/>
      <c r="CA805" s="97"/>
      <c r="CB805" s="97"/>
      <c r="CC805" s="97"/>
      <c r="CD805" s="97"/>
      <c r="CE805" s="97"/>
      <c r="CF805" s="97"/>
      <c r="CG805" s="97"/>
      <c r="CH805" s="97"/>
    </row>
    <row r="806" spans="1:8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Z806" s="100"/>
      <c r="AA806" s="100"/>
      <c r="AB806" s="100"/>
      <c r="AC806" s="100"/>
      <c r="AD806" s="100"/>
      <c r="AE806" s="100"/>
      <c r="AF806" s="100"/>
      <c r="AG806" s="100"/>
      <c r="AH806" s="100"/>
      <c r="AI806" s="100"/>
      <c r="AJ806" s="100"/>
      <c r="AK806" s="100"/>
      <c r="AL806" s="100"/>
      <c r="AM806" s="97"/>
      <c r="AN806" s="97"/>
      <c r="AO806" s="97"/>
      <c r="AP806" s="97"/>
      <c r="AQ806" s="97"/>
      <c r="AR806" s="97"/>
      <c r="AS806" s="97"/>
      <c r="AT806" s="97"/>
      <c r="AU806" s="97"/>
      <c r="AV806" s="97"/>
      <c r="AW806" s="97"/>
      <c r="AX806" s="97"/>
      <c r="AY806" s="97"/>
      <c r="AZ806" s="97"/>
      <c r="BA806" s="97"/>
      <c r="BB806" s="97"/>
      <c r="BC806" s="97"/>
      <c r="BD806" s="97"/>
      <c r="BE806" s="97"/>
      <c r="BF806" s="97"/>
      <c r="BG806" s="97"/>
      <c r="BH806" s="97"/>
      <c r="BI806" s="97"/>
      <c r="BJ806" s="97"/>
      <c r="BK806" s="97"/>
      <c r="BL806" s="97"/>
      <c r="BM806" s="97"/>
      <c r="BN806" s="97"/>
      <c r="BO806" s="97"/>
      <c r="BP806" s="97"/>
      <c r="BQ806" s="97"/>
      <c r="BR806" s="97"/>
      <c r="BS806" s="97"/>
      <c r="BT806" s="97"/>
      <c r="BU806" s="97"/>
      <c r="BV806" s="97"/>
      <c r="BW806" s="97"/>
      <c r="BX806" s="97"/>
      <c r="BY806" s="97"/>
      <c r="BZ806" s="97"/>
      <c r="CA806" s="97"/>
      <c r="CB806" s="97"/>
      <c r="CC806" s="97"/>
      <c r="CD806" s="97"/>
      <c r="CE806" s="97"/>
      <c r="CF806" s="97"/>
      <c r="CG806" s="97"/>
      <c r="CH806" s="97"/>
    </row>
    <row r="807" spans="1:86">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Z807" s="100"/>
      <c r="AA807" s="100"/>
      <c r="AB807" s="100"/>
      <c r="AC807" s="100"/>
      <c r="AD807" s="100"/>
      <c r="AE807" s="100"/>
      <c r="AF807" s="100"/>
      <c r="AG807" s="100"/>
      <c r="AH807" s="100"/>
      <c r="AI807" s="100"/>
      <c r="AJ807" s="100"/>
      <c r="AK807" s="100"/>
      <c r="AL807" s="100"/>
      <c r="AM807" s="97"/>
      <c r="AN807" s="97"/>
      <c r="AO807" s="97"/>
      <c r="AP807" s="97"/>
      <c r="AQ807" s="97"/>
      <c r="AR807" s="97"/>
      <c r="AS807" s="97"/>
      <c r="AT807" s="97"/>
      <c r="AU807" s="97"/>
      <c r="AV807" s="97"/>
      <c r="AW807" s="97"/>
      <c r="AX807" s="97"/>
      <c r="AY807" s="97"/>
      <c r="AZ807" s="97"/>
      <c r="BA807" s="97"/>
      <c r="BB807" s="97"/>
      <c r="BC807" s="97"/>
      <c r="BD807" s="97"/>
      <c r="BE807" s="97"/>
      <c r="BF807" s="97"/>
      <c r="BG807" s="97"/>
      <c r="BH807" s="97"/>
      <c r="BI807" s="97"/>
      <c r="BJ807" s="97"/>
      <c r="BK807" s="97"/>
      <c r="BL807" s="97"/>
      <c r="BM807" s="97"/>
      <c r="BN807" s="97"/>
      <c r="BO807" s="97"/>
      <c r="BP807" s="97"/>
      <c r="BQ807" s="97"/>
      <c r="BR807" s="97"/>
      <c r="BS807" s="97"/>
      <c r="BT807" s="97"/>
      <c r="BU807" s="97"/>
      <c r="BV807" s="97"/>
      <c r="BW807" s="97"/>
      <c r="BX807" s="97"/>
      <c r="BY807" s="97"/>
      <c r="BZ807" s="97"/>
      <c r="CA807" s="97"/>
      <c r="CB807" s="97"/>
      <c r="CC807" s="97"/>
      <c r="CD807" s="97"/>
      <c r="CE807" s="97"/>
      <c r="CF807" s="97"/>
      <c r="CG807" s="97"/>
      <c r="CH807" s="97"/>
    </row>
    <row r="808" spans="1:86">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Z808" s="100"/>
      <c r="AA808" s="100"/>
      <c r="AB808" s="100"/>
      <c r="AC808" s="100"/>
      <c r="AD808" s="100"/>
      <c r="AE808" s="100"/>
      <c r="AF808" s="100"/>
      <c r="AG808" s="100"/>
      <c r="AH808" s="100"/>
      <c r="AI808" s="100"/>
      <c r="AJ808" s="100"/>
      <c r="AK808" s="100"/>
      <c r="AL808" s="100"/>
      <c r="AM808" s="97"/>
      <c r="AN808" s="97"/>
      <c r="AO808" s="97"/>
      <c r="AP808" s="97"/>
      <c r="AQ808" s="97"/>
      <c r="AR808" s="97"/>
      <c r="AS808" s="97"/>
      <c r="AT808" s="97"/>
      <c r="AU808" s="97"/>
      <c r="AV808" s="97"/>
      <c r="AW808" s="97"/>
      <c r="AX808" s="97"/>
      <c r="AY808" s="97"/>
      <c r="AZ808" s="97"/>
      <c r="BA808" s="97"/>
      <c r="BB808" s="97"/>
      <c r="BC808" s="97"/>
      <c r="BD808" s="97"/>
      <c r="BE808" s="97"/>
      <c r="BF808" s="97"/>
      <c r="BG808" s="97"/>
      <c r="BH808" s="97"/>
      <c r="BI808" s="97"/>
      <c r="BJ808" s="97"/>
      <c r="BK808" s="97"/>
      <c r="BL808" s="97"/>
      <c r="BM808" s="97"/>
      <c r="BN808" s="97"/>
      <c r="BO808" s="97"/>
      <c r="BP808" s="97"/>
      <c r="BQ808" s="97"/>
      <c r="BR808" s="97"/>
      <c r="BS808" s="97"/>
      <c r="BT808" s="97"/>
      <c r="BU808" s="97"/>
      <c r="BV808" s="97"/>
      <c r="BW808" s="97"/>
      <c r="BX808" s="97"/>
      <c r="BY808" s="97"/>
      <c r="BZ808" s="97"/>
      <c r="CA808" s="97"/>
      <c r="CB808" s="97"/>
      <c r="CC808" s="97"/>
      <c r="CD808" s="97"/>
      <c r="CE808" s="97"/>
      <c r="CF808" s="97"/>
      <c r="CG808" s="97"/>
      <c r="CH808" s="97"/>
    </row>
    <row r="809" spans="1:86">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Z809" s="100"/>
      <c r="AA809" s="100"/>
      <c r="AB809" s="100"/>
      <c r="AC809" s="100"/>
      <c r="AD809" s="100"/>
      <c r="AE809" s="100"/>
      <c r="AF809" s="100"/>
      <c r="AG809" s="100"/>
      <c r="AH809" s="100"/>
      <c r="AI809" s="100"/>
      <c r="AJ809" s="100"/>
      <c r="AK809" s="100"/>
      <c r="AL809" s="100"/>
      <c r="AM809" s="97"/>
      <c r="AN809" s="97"/>
      <c r="AO809" s="97"/>
      <c r="AP809" s="97"/>
      <c r="AQ809" s="97"/>
      <c r="AR809" s="97"/>
      <c r="AS809" s="97"/>
      <c r="AT809" s="97"/>
      <c r="AU809" s="97"/>
      <c r="AV809" s="97"/>
      <c r="AW809" s="97"/>
      <c r="AX809" s="97"/>
      <c r="AY809" s="97"/>
      <c r="AZ809" s="97"/>
      <c r="BA809" s="97"/>
      <c r="BB809" s="97"/>
      <c r="BC809" s="97"/>
      <c r="BD809" s="97"/>
      <c r="BE809" s="97"/>
      <c r="BF809" s="97"/>
      <c r="BG809" s="97"/>
      <c r="BH809" s="97"/>
      <c r="BI809" s="97"/>
      <c r="BJ809" s="97"/>
      <c r="BK809" s="97"/>
      <c r="BL809" s="97"/>
      <c r="BM809" s="97"/>
      <c r="BN809" s="97"/>
      <c r="BO809" s="97"/>
      <c r="BP809" s="97"/>
      <c r="BQ809" s="97"/>
      <c r="BR809" s="97"/>
      <c r="BS809" s="97"/>
      <c r="BT809" s="97"/>
      <c r="BU809" s="97"/>
      <c r="BV809" s="97"/>
      <c r="BW809" s="97"/>
      <c r="BX809" s="97"/>
      <c r="BY809" s="97"/>
      <c r="BZ809" s="97"/>
      <c r="CA809" s="97"/>
      <c r="CB809" s="97"/>
      <c r="CC809" s="97"/>
      <c r="CD809" s="97"/>
      <c r="CE809" s="97"/>
      <c r="CF809" s="97"/>
      <c r="CG809" s="97"/>
      <c r="CH809" s="97"/>
    </row>
    <row r="810" spans="1:86">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Z810" s="100"/>
      <c r="AA810" s="100"/>
      <c r="AB810" s="100"/>
      <c r="AC810" s="100"/>
      <c r="AD810" s="100"/>
      <c r="AE810" s="100"/>
      <c r="AF810" s="100"/>
      <c r="AG810" s="100"/>
      <c r="AH810" s="100"/>
      <c r="AI810" s="100"/>
      <c r="AJ810" s="100"/>
      <c r="AK810" s="100"/>
      <c r="AL810" s="100"/>
      <c r="AM810" s="97"/>
      <c r="AN810" s="97"/>
      <c r="AO810" s="97"/>
      <c r="AP810" s="97"/>
      <c r="AQ810" s="97"/>
      <c r="AR810" s="97"/>
      <c r="AS810" s="97"/>
      <c r="AT810" s="97"/>
      <c r="AU810" s="97"/>
      <c r="AV810" s="97"/>
      <c r="AW810" s="97"/>
      <c r="AX810" s="97"/>
      <c r="AY810" s="97"/>
      <c r="AZ810" s="97"/>
      <c r="BA810" s="97"/>
      <c r="BB810" s="97"/>
      <c r="BC810" s="97"/>
      <c r="BD810" s="97"/>
      <c r="BE810" s="97"/>
      <c r="BF810" s="97"/>
      <c r="BG810" s="97"/>
      <c r="BH810" s="97"/>
      <c r="BI810" s="97"/>
      <c r="BJ810" s="97"/>
      <c r="BK810" s="97"/>
      <c r="BL810" s="97"/>
      <c r="BM810" s="97"/>
      <c r="BN810" s="97"/>
      <c r="BO810" s="97"/>
      <c r="BP810" s="97"/>
      <c r="BQ810" s="97"/>
      <c r="BR810" s="97"/>
      <c r="BS810" s="97"/>
      <c r="BT810" s="97"/>
      <c r="BU810" s="97"/>
      <c r="BV810" s="97"/>
      <c r="BW810" s="97"/>
      <c r="BX810" s="97"/>
      <c r="BY810" s="97"/>
      <c r="BZ810" s="97"/>
      <c r="CA810" s="97"/>
      <c r="CB810" s="97"/>
      <c r="CC810" s="97"/>
      <c r="CD810" s="97"/>
      <c r="CE810" s="97"/>
      <c r="CF810" s="97"/>
      <c r="CG810" s="97"/>
      <c r="CH810" s="97"/>
    </row>
    <row r="811" spans="1:86">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Z811" s="100"/>
      <c r="AA811" s="100"/>
      <c r="AB811" s="100"/>
      <c r="AC811" s="100"/>
      <c r="AD811" s="100"/>
      <c r="AE811" s="100"/>
      <c r="AF811" s="100"/>
      <c r="AG811" s="100"/>
      <c r="AH811" s="100"/>
      <c r="AI811" s="100"/>
      <c r="AJ811" s="100"/>
      <c r="AK811" s="100"/>
      <c r="AL811" s="100"/>
      <c r="AM811" s="97"/>
      <c r="AN811" s="97"/>
      <c r="AO811" s="97"/>
      <c r="AP811" s="97"/>
      <c r="AQ811" s="97"/>
      <c r="AR811" s="97"/>
      <c r="AS811" s="97"/>
      <c r="AT811" s="97"/>
      <c r="AU811" s="97"/>
      <c r="AV811" s="97"/>
      <c r="AW811" s="97"/>
      <c r="AX811" s="97"/>
      <c r="AY811" s="97"/>
      <c r="AZ811" s="97"/>
      <c r="BA811" s="97"/>
      <c r="BB811" s="97"/>
      <c r="BC811" s="97"/>
      <c r="BD811" s="97"/>
      <c r="BE811" s="97"/>
      <c r="BF811" s="97"/>
      <c r="BG811" s="97"/>
      <c r="BH811" s="97"/>
      <c r="BI811" s="97"/>
      <c r="BJ811" s="97"/>
      <c r="BK811" s="97"/>
      <c r="BL811" s="97"/>
      <c r="BM811" s="97"/>
      <c r="BN811" s="97"/>
      <c r="BO811" s="97"/>
      <c r="BP811" s="97"/>
      <c r="BQ811" s="97"/>
      <c r="BR811" s="97"/>
      <c r="BS811" s="97"/>
      <c r="BT811" s="97"/>
      <c r="BU811" s="97"/>
      <c r="BV811" s="97"/>
      <c r="BW811" s="97"/>
      <c r="BX811" s="97"/>
      <c r="BY811" s="97"/>
      <c r="BZ811" s="97"/>
      <c r="CA811" s="97"/>
      <c r="CB811" s="97"/>
      <c r="CC811" s="97"/>
      <c r="CD811" s="97"/>
      <c r="CE811" s="97"/>
      <c r="CF811" s="97"/>
      <c r="CG811" s="97"/>
      <c r="CH811" s="97"/>
    </row>
    <row r="812" spans="1:86">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Z812" s="100"/>
      <c r="AA812" s="100"/>
      <c r="AB812" s="100"/>
      <c r="AC812" s="100"/>
      <c r="AD812" s="100"/>
      <c r="AE812" s="100"/>
      <c r="AF812" s="100"/>
      <c r="AG812" s="100"/>
      <c r="AH812" s="100"/>
      <c r="AI812" s="100"/>
      <c r="AJ812" s="100"/>
      <c r="AK812" s="100"/>
      <c r="AL812" s="100"/>
      <c r="AM812" s="97"/>
      <c r="AN812" s="97"/>
      <c r="AO812" s="97"/>
      <c r="AP812" s="97"/>
      <c r="AQ812" s="97"/>
      <c r="AR812" s="97"/>
      <c r="AS812" s="97"/>
      <c r="AT812" s="97"/>
      <c r="AU812" s="97"/>
      <c r="AV812" s="97"/>
      <c r="AW812" s="97"/>
      <c r="AX812" s="97"/>
      <c r="AY812" s="97"/>
      <c r="AZ812" s="97"/>
      <c r="BA812" s="97"/>
      <c r="BB812" s="97"/>
      <c r="BC812" s="97"/>
      <c r="BD812" s="97"/>
      <c r="BE812" s="97"/>
      <c r="BF812" s="97"/>
      <c r="BG812" s="97"/>
      <c r="BH812" s="97"/>
      <c r="BI812" s="97"/>
      <c r="BJ812" s="97"/>
      <c r="BK812" s="97"/>
      <c r="BL812" s="97"/>
      <c r="BM812" s="97"/>
      <c r="BN812" s="97"/>
      <c r="BO812" s="97"/>
      <c r="BP812" s="97"/>
      <c r="BQ812" s="97"/>
      <c r="BR812" s="97"/>
      <c r="BS812" s="97"/>
      <c r="BT812" s="97"/>
      <c r="BU812" s="97"/>
      <c r="BV812" s="97"/>
      <c r="BW812" s="97"/>
      <c r="BX812" s="97"/>
      <c r="BY812" s="97"/>
      <c r="BZ812" s="97"/>
      <c r="CA812" s="97"/>
      <c r="CB812" s="97"/>
      <c r="CC812" s="97"/>
      <c r="CD812" s="97"/>
      <c r="CE812" s="97"/>
      <c r="CF812" s="97"/>
      <c r="CG812" s="97"/>
      <c r="CH812" s="97"/>
    </row>
    <row r="813" spans="1:86">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Z813" s="100"/>
      <c r="AA813" s="100"/>
      <c r="AB813" s="100"/>
      <c r="AC813" s="100"/>
      <c r="AD813" s="100"/>
      <c r="AE813" s="100"/>
      <c r="AF813" s="100"/>
      <c r="AG813" s="100"/>
      <c r="AH813" s="100"/>
      <c r="AI813" s="100"/>
      <c r="AJ813" s="100"/>
      <c r="AK813" s="100"/>
      <c r="AL813" s="100"/>
      <c r="AM813" s="97"/>
      <c r="AN813" s="97"/>
      <c r="AO813" s="97"/>
      <c r="AP813" s="97"/>
      <c r="AQ813" s="97"/>
      <c r="AR813" s="97"/>
      <c r="AS813" s="97"/>
      <c r="AT813" s="97"/>
      <c r="AU813" s="97"/>
      <c r="AV813" s="97"/>
      <c r="AW813" s="97"/>
      <c r="AX813" s="97"/>
      <c r="AY813" s="97"/>
      <c r="AZ813" s="97"/>
      <c r="BA813" s="97"/>
      <c r="BB813" s="97"/>
      <c r="BC813" s="97"/>
      <c r="BD813" s="97"/>
      <c r="BE813" s="97"/>
      <c r="BF813" s="97"/>
      <c r="BG813" s="97"/>
      <c r="BH813" s="97"/>
      <c r="BI813" s="97"/>
      <c r="BJ813" s="97"/>
      <c r="BK813" s="97"/>
      <c r="BL813" s="97"/>
      <c r="BM813" s="97"/>
      <c r="BN813" s="97"/>
      <c r="BO813" s="97"/>
      <c r="BP813" s="97"/>
      <c r="BQ813" s="97"/>
      <c r="BR813" s="97"/>
      <c r="BS813" s="97"/>
      <c r="BT813" s="97"/>
      <c r="BU813" s="97"/>
      <c r="BV813" s="97"/>
      <c r="BW813" s="97"/>
      <c r="BX813" s="97"/>
      <c r="BY813" s="97"/>
      <c r="BZ813" s="97"/>
      <c r="CA813" s="97"/>
      <c r="CB813" s="97"/>
      <c r="CC813" s="97"/>
      <c r="CD813" s="97"/>
      <c r="CE813" s="97"/>
      <c r="CF813" s="97"/>
      <c r="CG813" s="97"/>
      <c r="CH813" s="97"/>
    </row>
    <row r="814" spans="1:86">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Z814" s="100"/>
      <c r="AA814" s="100"/>
      <c r="AB814" s="100"/>
      <c r="AC814" s="100"/>
      <c r="AD814" s="100"/>
      <c r="AE814" s="100"/>
      <c r="AF814" s="100"/>
      <c r="AG814" s="100"/>
      <c r="AH814" s="100"/>
      <c r="AI814" s="100"/>
      <c r="AJ814" s="100"/>
      <c r="AK814" s="100"/>
      <c r="AL814" s="100"/>
      <c r="AM814" s="97"/>
      <c r="AN814" s="97"/>
      <c r="AO814" s="97"/>
      <c r="AP814" s="97"/>
      <c r="AQ814" s="97"/>
      <c r="AR814" s="97"/>
      <c r="AS814" s="97"/>
      <c r="AT814" s="97"/>
      <c r="AU814" s="97"/>
      <c r="AV814" s="97"/>
      <c r="AW814" s="97"/>
      <c r="AX814" s="97"/>
      <c r="AY814" s="97"/>
      <c r="AZ814" s="97"/>
      <c r="BA814" s="97"/>
      <c r="BB814" s="97"/>
      <c r="BC814" s="97"/>
      <c r="BD814" s="97"/>
      <c r="BE814" s="97"/>
      <c r="BF814" s="97"/>
      <c r="BG814" s="97"/>
      <c r="BH814" s="97"/>
      <c r="BI814" s="97"/>
      <c r="BJ814" s="97"/>
      <c r="BK814" s="97"/>
      <c r="BL814" s="97"/>
      <c r="BM814" s="97"/>
      <c r="BN814" s="97"/>
      <c r="BO814" s="97"/>
      <c r="BP814" s="97"/>
      <c r="BQ814" s="97"/>
      <c r="BR814" s="97"/>
      <c r="BS814" s="97"/>
      <c r="BT814" s="97"/>
      <c r="BU814" s="97"/>
      <c r="BV814" s="97"/>
      <c r="BW814" s="97"/>
      <c r="BX814" s="97"/>
      <c r="BY814" s="97"/>
      <c r="BZ814" s="97"/>
      <c r="CA814" s="97"/>
      <c r="CB814" s="97"/>
      <c r="CC814" s="97"/>
      <c r="CD814" s="97"/>
      <c r="CE814" s="97"/>
      <c r="CF814" s="97"/>
      <c r="CG814" s="97"/>
      <c r="CH814" s="97"/>
    </row>
    <row r="815" spans="1:86">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Z815" s="100"/>
      <c r="AA815" s="100"/>
      <c r="AB815" s="100"/>
      <c r="AC815" s="100"/>
      <c r="AD815" s="100"/>
      <c r="AE815" s="100"/>
      <c r="AF815" s="100"/>
      <c r="AG815" s="100"/>
      <c r="AH815" s="100"/>
      <c r="AI815" s="100"/>
      <c r="AJ815" s="100"/>
      <c r="AK815" s="100"/>
      <c r="AL815" s="100"/>
      <c r="AM815" s="97"/>
      <c r="AN815" s="97"/>
      <c r="AO815" s="97"/>
      <c r="AP815" s="97"/>
      <c r="AQ815" s="97"/>
      <c r="AR815" s="97"/>
      <c r="AS815" s="97"/>
      <c r="AT815" s="97"/>
      <c r="AU815" s="97"/>
      <c r="AV815" s="97"/>
      <c r="AW815" s="97"/>
      <c r="AX815" s="97"/>
      <c r="AY815" s="97"/>
      <c r="AZ815" s="97"/>
      <c r="BA815" s="97"/>
      <c r="BB815" s="97"/>
      <c r="BC815" s="97"/>
      <c r="BD815" s="97"/>
      <c r="BE815" s="97"/>
      <c r="BF815" s="97"/>
      <c r="BG815" s="97"/>
      <c r="BH815" s="97"/>
      <c r="BI815" s="97"/>
      <c r="BJ815" s="97"/>
      <c r="BK815" s="97"/>
      <c r="BL815" s="97"/>
      <c r="BM815" s="97"/>
      <c r="BN815" s="97"/>
      <c r="BO815" s="97"/>
      <c r="BP815" s="97"/>
      <c r="BQ815" s="97"/>
      <c r="BR815" s="97"/>
      <c r="BS815" s="97"/>
      <c r="BT815" s="97"/>
      <c r="BU815" s="97"/>
      <c r="BV815" s="97"/>
      <c r="BW815" s="97"/>
      <c r="BX815" s="97"/>
      <c r="BY815" s="97"/>
      <c r="BZ815" s="97"/>
      <c r="CA815" s="97"/>
      <c r="CB815" s="97"/>
      <c r="CC815" s="97"/>
      <c r="CD815" s="97"/>
      <c r="CE815" s="97"/>
      <c r="CF815" s="97"/>
      <c r="CG815" s="97"/>
      <c r="CH815" s="97"/>
    </row>
    <row r="816" spans="1:8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Z816" s="100"/>
      <c r="AA816" s="100"/>
      <c r="AB816" s="100"/>
      <c r="AC816" s="100"/>
      <c r="AD816" s="100"/>
      <c r="AE816" s="100"/>
      <c r="AF816" s="100"/>
      <c r="AG816" s="100"/>
      <c r="AH816" s="100"/>
      <c r="AI816" s="100"/>
      <c r="AJ816" s="100"/>
      <c r="AK816" s="100"/>
      <c r="AL816" s="100"/>
      <c r="AM816" s="97"/>
      <c r="AN816" s="97"/>
      <c r="AO816" s="97"/>
      <c r="AP816" s="97"/>
      <c r="AQ816" s="97"/>
      <c r="AR816" s="97"/>
      <c r="AS816" s="97"/>
      <c r="AT816" s="97"/>
      <c r="AU816" s="97"/>
      <c r="AV816" s="97"/>
      <c r="AW816" s="97"/>
      <c r="AX816" s="97"/>
      <c r="AY816" s="97"/>
      <c r="AZ816" s="97"/>
      <c r="BA816" s="97"/>
      <c r="BB816" s="97"/>
      <c r="BC816" s="97"/>
      <c r="BD816" s="97"/>
      <c r="BE816" s="97"/>
      <c r="BF816" s="97"/>
      <c r="BG816" s="97"/>
      <c r="BH816" s="97"/>
      <c r="BI816" s="97"/>
      <c r="BJ816" s="97"/>
      <c r="BK816" s="97"/>
      <c r="BL816" s="97"/>
      <c r="BM816" s="97"/>
      <c r="BN816" s="97"/>
      <c r="BO816" s="97"/>
      <c r="BP816" s="97"/>
      <c r="BQ816" s="97"/>
      <c r="BR816" s="97"/>
      <c r="BS816" s="97"/>
      <c r="BT816" s="97"/>
      <c r="BU816" s="97"/>
      <c r="BV816" s="97"/>
      <c r="BW816" s="97"/>
      <c r="BX816" s="97"/>
      <c r="BY816" s="97"/>
      <c r="BZ816" s="97"/>
      <c r="CA816" s="97"/>
      <c r="CB816" s="97"/>
      <c r="CC816" s="97"/>
      <c r="CD816" s="97"/>
      <c r="CE816" s="97"/>
      <c r="CF816" s="97"/>
      <c r="CG816" s="97"/>
      <c r="CH816" s="97"/>
    </row>
    <row r="817" spans="1:86">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Z817" s="100"/>
      <c r="AA817" s="100"/>
      <c r="AB817" s="100"/>
      <c r="AC817" s="100"/>
      <c r="AD817" s="100"/>
      <c r="AE817" s="100"/>
      <c r="AF817" s="100"/>
      <c r="AG817" s="100"/>
      <c r="AH817" s="100"/>
      <c r="AI817" s="100"/>
      <c r="AJ817" s="100"/>
      <c r="AK817" s="100"/>
      <c r="AL817" s="100"/>
      <c r="AM817" s="97"/>
      <c r="AN817" s="97"/>
      <c r="AO817" s="97"/>
      <c r="AP817" s="97"/>
      <c r="AQ817" s="97"/>
      <c r="AR817" s="97"/>
      <c r="AS817" s="97"/>
      <c r="AT817" s="97"/>
      <c r="AU817" s="97"/>
      <c r="AV817" s="97"/>
      <c r="AW817" s="97"/>
      <c r="AX817" s="97"/>
      <c r="AY817" s="97"/>
      <c r="AZ817" s="97"/>
      <c r="BA817" s="97"/>
      <c r="BB817" s="97"/>
      <c r="BC817" s="97"/>
      <c r="BD817" s="97"/>
      <c r="BE817" s="97"/>
      <c r="BF817" s="97"/>
      <c r="BG817" s="97"/>
      <c r="BH817" s="97"/>
      <c r="BI817" s="97"/>
      <c r="BJ817" s="97"/>
      <c r="BK817" s="97"/>
      <c r="BL817" s="97"/>
      <c r="BM817" s="97"/>
      <c r="BN817" s="97"/>
      <c r="BO817" s="97"/>
      <c r="BP817" s="97"/>
      <c r="BQ817" s="97"/>
      <c r="BR817" s="97"/>
      <c r="BS817" s="97"/>
      <c r="BT817" s="97"/>
      <c r="BU817" s="97"/>
      <c r="BV817" s="97"/>
      <c r="BW817" s="97"/>
      <c r="BX817" s="97"/>
      <c r="BY817" s="97"/>
      <c r="BZ817" s="97"/>
      <c r="CA817" s="97"/>
      <c r="CB817" s="97"/>
      <c r="CC817" s="97"/>
      <c r="CD817" s="97"/>
      <c r="CE817" s="97"/>
      <c r="CF817" s="97"/>
      <c r="CG817" s="97"/>
      <c r="CH817" s="97"/>
    </row>
    <row r="818" spans="1:86">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Z818" s="100"/>
      <c r="AA818" s="100"/>
      <c r="AB818" s="100"/>
      <c r="AC818" s="100"/>
      <c r="AD818" s="100"/>
      <c r="AE818" s="100"/>
      <c r="AF818" s="100"/>
      <c r="AG818" s="100"/>
      <c r="AH818" s="100"/>
      <c r="AI818" s="100"/>
      <c r="AJ818" s="100"/>
      <c r="AK818" s="100"/>
      <c r="AL818" s="100"/>
      <c r="AM818" s="97"/>
      <c r="AN818" s="97"/>
      <c r="AO818" s="97"/>
      <c r="AP818" s="97"/>
      <c r="AQ818" s="97"/>
      <c r="AR818" s="97"/>
      <c r="AS818" s="97"/>
      <c r="AT818" s="97"/>
      <c r="AU818" s="97"/>
      <c r="AV818" s="97"/>
      <c r="AW818" s="97"/>
      <c r="AX818" s="97"/>
      <c r="AY818" s="97"/>
      <c r="AZ818" s="97"/>
      <c r="BA818" s="97"/>
      <c r="BB818" s="97"/>
      <c r="BC818" s="97"/>
      <c r="BD818" s="97"/>
      <c r="BE818" s="97"/>
      <c r="BF818" s="97"/>
      <c r="BG818" s="97"/>
      <c r="BH818" s="97"/>
      <c r="BI818" s="97"/>
      <c r="BJ818" s="97"/>
      <c r="BK818" s="97"/>
      <c r="BL818" s="97"/>
      <c r="BM818" s="97"/>
      <c r="BN818" s="97"/>
      <c r="BO818" s="97"/>
      <c r="BP818" s="97"/>
      <c r="BQ818" s="97"/>
      <c r="BR818" s="97"/>
      <c r="BS818" s="97"/>
      <c r="BT818" s="97"/>
      <c r="BU818" s="97"/>
      <c r="BV818" s="97"/>
      <c r="BW818" s="97"/>
      <c r="BX818" s="97"/>
      <c r="BY818" s="97"/>
      <c r="BZ818" s="97"/>
      <c r="CA818" s="97"/>
      <c r="CB818" s="97"/>
      <c r="CC818" s="97"/>
      <c r="CD818" s="97"/>
      <c r="CE818" s="97"/>
      <c r="CF818" s="97"/>
      <c r="CG818" s="97"/>
      <c r="CH818" s="97"/>
    </row>
    <row r="819" spans="1:86">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Z819" s="100"/>
      <c r="AA819" s="100"/>
      <c r="AB819" s="100"/>
      <c r="AC819" s="100"/>
      <c r="AD819" s="100"/>
      <c r="AE819" s="100"/>
      <c r="AF819" s="100"/>
      <c r="AG819" s="100"/>
      <c r="AH819" s="100"/>
      <c r="AI819" s="100"/>
      <c r="AJ819" s="100"/>
      <c r="AK819" s="100"/>
      <c r="AL819" s="100"/>
      <c r="AM819" s="97"/>
      <c r="AN819" s="97"/>
      <c r="AO819" s="97"/>
      <c r="AP819" s="97"/>
      <c r="AQ819" s="97"/>
      <c r="AR819" s="97"/>
      <c r="AS819" s="97"/>
      <c r="AT819" s="97"/>
      <c r="AU819" s="97"/>
      <c r="AV819" s="97"/>
      <c r="AW819" s="97"/>
      <c r="AX819" s="97"/>
      <c r="AY819" s="97"/>
      <c r="AZ819" s="97"/>
      <c r="BA819" s="97"/>
      <c r="BB819" s="97"/>
      <c r="BC819" s="97"/>
      <c r="BD819" s="97"/>
      <c r="BE819" s="97"/>
      <c r="BF819" s="97"/>
      <c r="BG819" s="97"/>
      <c r="BH819" s="97"/>
      <c r="BI819" s="97"/>
      <c r="BJ819" s="97"/>
      <c r="BK819" s="97"/>
      <c r="BL819" s="97"/>
      <c r="BM819" s="97"/>
      <c r="BN819" s="97"/>
      <c r="BO819" s="97"/>
      <c r="BP819" s="97"/>
      <c r="BQ819" s="97"/>
      <c r="BR819" s="97"/>
      <c r="BS819" s="97"/>
      <c r="BT819" s="97"/>
      <c r="BU819" s="97"/>
      <c r="BV819" s="97"/>
      <c r="BW819" s="97"/>
      <c r="BX819" s="97"/>
      <c r="BY819" s="97"/>
      <c r="BZ819" s="97"/>
      <c r="CA819" s="97"/>
      <c r="CB819" s="97"/>
      <c r="CC819" s="97"/>
      <c r="CD819" s="97"/>
      <c r="CE819" s="97"/>
      <c r="CF819" s="97"/>
      <c r="CG819" s="97"/>
      <c r="CH819" s="97"/>
    </row>
    <row r="820" spans="1:86">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Z820" s="100"/>
      <c r="AA820" s="100"/>
      <c r="AB820" s="100"/>
      <c r="AC820" s="100"/>
      <c r="AD820" s="100"/>
      <c r="AE820" s="100"/>
      <c r="AF820" s="100"/>
      <c r="AG820" s="100"/>
      <c r="AH820" s="100"/>
      <c r="AI820" s="100"/>
      <c r="AJ820" s="100"/>
      <c r="AK820" s="100"/>
      <c r="AL820" s="100"/>
      <c r="AM820" s="97"/>
      <c r="AN820" s="97"/>
      <c r="AO820" s="97"/>
      <c r="AP820" s="97"/>
      <c r="AQ820" s="97"/>
      <c r="AR820" s="97"/>
      <c r="AS820" s="97"/>
      <c r="AT820" s="97"/>
      <c r="AU820" s="97"/>
      <c r="AV820" s="97"/>
      <c r="AW820" s="97"/>
      <c r="AX820" s="97"/>
      <c r="AY820" s="97"/>
      <c r="AZ820" s="97"/>
      <c r="BA820" s="97"/>
      <c r="BB820" s="97"/>
      <c r="BC820" s="97"/>
      <c r="BD820" s="97"/>
      <c r="BE820" s="97"/>
      <c r="BF820" s="97"/>
      <c r="BG820" s="97"/>
      <c r="BH820" s="97"/>
      <c r="BI820" s="97"/>
      <c r="BJ820" s="97"/>
      <c r="BK820" s="97"/>
      <c r="BL820" s="97"/>
      <c r="BM820" s="97"/>
      <c r="BN820" s="97"/>
      <c r="BO820" s="97"/>
      <c r="BP820" s="97"/>
      <c r="BQ820" s="97"/>
      <c r="BR820" s="97"/>
      <c r="BS820" s="97"/>
      <c r="BT820" s="97"/>
      <c r="BU820" s="97"/>
      <c r="BV820" s="97"/>
      <c r="BW820" s="97"/>
      <c r="BX820" s="97"/>
      <c r="BY820" s="97"/>
      <c r="BZ820" s="97"/>
      <c r="CA820" s="97"/>
      <c r="CB820" s="97"/>
      <c r="CC820" s="97"/>
      <c r="CD820" s="97"/>
      <c r="CE820" s="97"/>
      <c r="CF820" s="97"/>
      <c r="CG820" s="97"/>
      <c r="CH820" s="97"/>
    </row>
    <row r="821" spans="1:86">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Z821" s="100"/>
      <c r="AA821" s="100"/>
      <c r="AB821" s="100"/>
      <c r="AC821" s="100"/>
      <c r="AD821" s="100"/>
      <c r="AE821" s="100"/>
      <c r="AF821" s="100"/>
      <c r="AG821" s="100"/>
      <c r="AH821" s="100"/>
      <c r="AI821" s="100"/>
      <c r="AJ821" s="100"/>
      <c r="AK821" s="100"/>
      <c r="AL821" s="100"/>
      <c r="AM821" s="97"/>
      <c r="AN821" s="97"/>
      <c r="AO821" s="97"/>
      <c r="AP821" s="97"/>
      <c r="AQ821" s="97"/>
      <c r="AR821" s="97"/>
      <c r="AS821" s="97"/>
      <c r="AT821" s="97"/>
      <c r="AU821" s="97"/>
      <c r="AV821" s="97"/>
      <c r="AW821" s="97"/>
      <c r="AX821" s="97"/>
      <c r="AY821" s="97"/>
      <c r="AZ821" s="97"/>
      <c r="BA821" s="97"/>
      <c r="BB821" s="97"/>
      <c r="BC821" s="97"/>
      <c r="BD821" s="97"/>
      <c r="BE821" s="97"/>
      <c r="BF821" s="97"/>
      <c r="BG821" s="97"/>
      <c r="BH821" s="97"/>
      <c r="BI821" s="97"/>
      <c r="BJ821" s="97"/>
      <c r="BK821" s="97"/>
      <c r="BL821" s="97"/>
      <c r="BM821" s="97"/>
      <c r="BN821" s="97"/>
      <c r="BO821" s="97"/>
      <c r="BP821" s="97"/>
      <c r="BQ821" s="97"/>
      <c r="BR821" s="97"/>
      <c r="BS821" s="97"/>
      <c r="BT821" s="97"/>
      <c r="BU821" s="97"/>
      <c r="BV821" s="97"/>
      <c r="BW821" s="97"/>
      <c r="BX821" s="97"/>
      <c r="BY821" s="97"/>
      <c r="BZ821" s="97"/>
      <c r="CA821" s="97"/>
      <c r="CB821" s="97"/>
      <c r="CC821" s="97"/>
      <c r="CD821" s="97"/>
      <c r="CE821" s="97"/>
      <c r="CF821" s="97"/>
      <c r="CG821" s="97"/>
      <c r="CH821" s="97"/>
    </row>
    <row r="822" spans="1:86">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Z822" s="100"/>
      <c r="AA822" s="100"/>
      <c r="AB822" s="100"/>
      <c r="AC822" s="100"/>
      <c r="AD822" s="100"/>
      <c r="AE822" s="100"/>
      <c r="AF822" s="100"/>
      <c r="AG822" s="100"/>
      <c r="AH822" s="100"/>
      <c r="AI822" s="100"/>
      <c r="AJ822" s="100"/>
      <c r="AK822" s="100"/>
      <c r="AL822" s="100"/>
      <c r="AM822" s="97"/>
      <c r="AN822" s="97"/>
      <c r="AO822" s="97"/>
      <c r="AP822" s="97"/>
      <c r="AQ822" s="97"/>
      <c r="AR822" s="97"/>
      <c r="AS822" s="97"/>
      <c r="AT822" s="97"/>
      <c r="AU822" s="97"/>
      <c r="AV822" s="97"/>
      <c r="AW822" s="97"/>
      <c r="AX822" s="97"/>
      <c r="AY822" s="97"/>
      <c r="AZ822" s="97"/>
      <c r="BA822" s="97"/>
      <c r="BB822" s="97"/>
      <c r="BC822" s="97"/>
      <c r="BD822" s="97"/>
      <c r="BE822" s="97"/>
      <c r="BF822" s="97"/>
      <c r="BG822" s="97"/>
      <c r="BH822" s="97"/>
      <c r="BI822" s="97"/>
      <c r="BJ822" s="97"/>
      <c r="BK822" s="97"/>
      <c r="BL822" s="97"/>
      <c r="BM822" s="97"/>
      <c r="BN822" s="97"/>
      <c r="BO822" s="97"/>
      <c r="BP822" s="97"/>
      <c r="BQ822" s="97"/>
      <c r="BR822" s="97"/>
      <c r="BS822" s="97"/>
      <c r="BT822" s="97"/>
      <c r="BU822" s="97"/>
      <c r="BV822" s="97"/>
      <c r="BW822" s="97"/>
      <c r="BX822" s="97"/>
      <c r="BY822" s="97"/>
      <c r="BZ822" s="97"/>
      <c r="CA822" s="97"/>
      <c r="CB822" s="97"/>
      <c r="CC822" s="97"/>
      <c r="CD822" s="97"/>
      <c r="CE822" s="97"/>
      <c r="CF822" s="97"/>
      <c r="CG822" s="97"/>
      <c r="CH822" s="97"/>
    </row>
    <row r="823" spans="1:86">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Z823" s="100"/>
      <c r="AA823" s="100"/>
      <c r="AB823" s="100"/>
      <c r="AC823" s="100"/>
      <c r="AD823" s="100"/>
      <c r="AE823" s="100"/>
      <c r="AF823" s="100"/>
      <c r="AG823" s="100"/>
      <c r="AH823" s="100"/>
      <c r="AI823" s="100"/>
      <c r="AJ823" s="100"/>
      <c r="AK823" s="100"/>
      <c r="AL823" s="100"/>
      <c r="AM823" s="97"/>
      <c r="AN823" s="97"/>
      <c r="AO823" s="97"/>
      <c r="AP823" s="97"/>
      <c r="AQ823" s="97"/>
      <c r="AR823" s="97"/>
      <c r="AS823" s="97"/>
      <c r="AT823" s="97"/>
      <c r="AU823" s="97"/>
      <c r="AV823" s="97"/>
      <c r="AW823" s="97"/>
      <c r="AX823" s="97"/>
      <c r="AY823" s="97"/>
      <c r="AZ823" s="97"/>
      <c r="BA823" s="97"/>
      <c r="BB823" s="97"/>
      <c r="BC823" s="97"/>
      <c r="BD823" s="97"/>
      <c r="BE823" s="97"/>
      <c r="BF823" s="97"/>
      <c r="BG823" s="97"/>
      <c r="BH823" s="97"/>
      <c r="BI823" s="97"/>
      <c r="BJ823" s="97"/>
      <c r="BK823" s="97"/>
      <c r="BL823" s="97"/>
      <c r="BM823" s="97"/>
      <c r="BN823" s="97"/>
      <c r="BO823" s="97"/>
      <c r="BP823" s="97"/>
      <c r="BQ823" s="97"/>
      <c r="BR823" s="97"/>
      <c r="BS823" s="97"/>
      <c r="BT823" s="97"/>
      <c r="BU823" s="97"/>
      <c r="BV823" s="97"/>
      <c r="BW823" s="97"/>
      <c r="BX823" s="97"/>
      <c r="BY823" s="97"/>
      <c r="BZ823" s="97"/>
      <c r="CA823" s="97"/>
      <c r="CB823" s="97"/>
      <c r="CC823" s="97"/>
      <c r="CD823" s="97"/>
      <c r="CE823" s="97"/>
      <c r="CF823" s="97"/>
      <c r="CG823" s="97"/>
      <c r="CH823" s="97"/>
    </row>
    <row r="824" spans="1:86">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Z824" s="100"/>
      <c r="AA824" s="100"/>
      <c r="AB824" s="100"/>
      <c r="AC824" s="100"/>
      <c r="AD824" s="100"/>
      <c r="AE824" s="100"/>
      <c r="AF824" s="100"/>
      <c r="AG824" s="100"/>
      <c r="AH824" s="100"/>
      <c r="AI824" s="100"/>
      <c r="AJ824" s="100"/>
      <c r="AK824" s="100"/>
      <c r="AL824" s="100"/>
      <c r="AM824" s="97"/>
      <c r="AN824" s="97"/>
      <c r="AO824" s="97"/>
      <c r="AP824" s="97"/>
      <c r="AQ824" s="97"/>
      <c r="AR824" s="97"/>
      <c r="AS824" s="97"/>
      <c r="AT824" s="97"/>
      <c r="AU824" s="97"/>
      <c r="AV824" s="97"/>
      <c r="AW824" s="97"/>
      <c r="AX824" s="97"/>
      <c r="AY824" s="97"/>
      <c r="AZ824" s="97"/>
      <c r="BA824" s="97"/>
      <c r="BB824" s="97"/>
      <c r="BC824" s="97"/>
      <c r="BD824" s="97"/>
      <c r="BE824" s="97"/>
      <c r="BF824" s="97"/>
      <c r="BG824" s="97"/>
      <c r="BH824" s="97"/>
      <c r="BI824" s="97"/>
      <c r="BJ824" s="97"/>
      <c r="BK824" s="97"/>
      <c r="BL824" s="97"/>
      <c r="BM824" s="97"/>
      <c r="BN824" s="97"/>
      <c r="BO824" s="97"/>
      <c r="BP824" s="97"/>
      <c r="BQ824" s="97"/>
      <c r="BR824" s="97"/>
      <c r="BS824" s="97"/>
      <c r="BT824" s="97"/>
      <c r="BU824" s="97"/>
      <c r="BV824" s="97"/>
      <c r="BW824" s="97"/>
      <c r="BX824" s="97"/>
      <c r="BY824" s="97"/>
      <c r="BZ824" s="97"/>
      <c r="CA824" s="97"/>
      <c r="CB824" s="97"/>
      <c r="CC824" s="97"/>
      <c r="CD824" s="97"/>
      <c r="CE824" s="97"/>
      <c r="CF824" s="97"/>
      <c r="CG824" s="97"/>
      <c r="CH824" s="97"/>
    </row>
    <row r="825" spans="1:86">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Z825" s="100"/>
      <c r="AA825" s="100"/>
      <c r="AB825" s="100"/>
      <c r="AC825" s="100"/>
      <c r="AD825" s="100"/>
      <c r="AE825" s="100"/>
      <c r="AF825" s="100"/>
      <c r="AG825" s="100"/>
      <c r="AH825" s="100"/>
      <c r="AI825" s="100"/>
      <c r="AJ825" s="100"/>
      <c r="AK825" s="100"/>
      <c r="AL825" s="100"/>
      <c r="AM825" s="97"/>
      <c r="AN825" s="97"/>
      <c r="AO825" s="97"/>
      <c r="AP825" s="97"/>
      <c r="AQ825" s="97"/>
      <c r="AR825" s="97"/>
      <c r="AS825" s="97"/>
      <c r="AT825" s="97"/>
      <c r="AU825" s="97"/>
      <c r="AV825" s="97"/>
      <c r="AW825" s="97"/>
      <c r="AX825" s="97"/>
      <c r="AY825" s="97"/>
      <c r="AZ825" s="97"/>
      <c r="BA825" s="97"/>
      <c r="BB825" s="97"/>
      <c r="BC825" s="97"/>
      <c r="BD825" s="97"/>
      <c r="BE825" s="97"/>
      <c r="BF825" s="97"/>
      <c r="BG825" s="97"/>
      <c r="BH825" s="97"/>
      <c r="BI825" s="97"/>
      <c r="BJ825" s="97"/>
      <c r="BK825" s="97"/>
      <c r="BL825" s="97"/>
      <c r="BM825" s="97"/>
      <c r="BN825" s="97"/>
      <c r="BO825" s="97"/>
      <c r="BP825" s="97"/>
      <c r="BQ825" s="97"/>
      <c r="BR825" s="97"/>
      <c r="BS825" s="97"/>
      <c r="BT825" s="97"/>
      <c r="BU825" s="97"/>
      <c r="BV825" s="97"/>
      <c r="BW825" s="97"/>
      <c r="BX825" s="97"/>
      <c r="BY825" s="97"/>
      <c r="BZ825" s="97"/>
      <c r="CA825" s="97"/>
      <c r="CB825" s="97"/>
      <c r="CC825" s="97"/>
      <c r="CD825" s="97"/>
      <c r="CE825" s="97"/>
      <c r="CF825" s="97"/>
      <c r="CG825" s="97"/>
      <c r="CH825" s="97"/>
    </row>
    <row r="826" spans="1:8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Z826" s="100"/>
      <c r="AA826" s="100"/>
      <c r="AB826" s="100"/>
      <c r="AC826" s="100"/>
      <c r="AD826" s="100"/>
      <c r="AE826" s="100"/>
      <c r="AF826" s="100"/>
      <c r="AG826" s="100"/>
      <c r="AH826" s="100"/>
      <c r="AI826" s="100"/>
      <c r="AJ826" s="100"/>
      <c r="AK826" s="100"/>
      <c r="AL826" s="100"/>
      <c r="AM826" s="97"/>
      <c r="AN826" s="97"/>
      <c r="AO826" s="97"/>
      <c r="AP826" s="97"/>
      <c r="AQ826" s="97"/>
      <c r="AR826" s="97"/>
      <c r="AS826" s="97"/>
      <c r="AT826" s="97"/>
      <c r="AU826" s="97"/>
      <c r="AV826" s="97"/>
      <c r="AW826" s="97"/>
      <c r="AX826" s="97"/>
      <c r="AY826" s="97"/>
      <c r="AZ826" s="97"/>
      <c r="BA826" s="97"/>
      <c r="BB826" s="97"/>
      <c r="BC826" s="97"/>
      <c r="BD826" s="97"/>
      <c r="BE826" s="97"/>
      <c r="BF826" s="97"/>
      <c r="BG826" s="97"/>
      <c r="BH826" s="97"/>
      <c r="BI826" s="97"/>
      <c r="BJ826" s="97"/>
      <c r="BK826" s="97"/>
      <c r="BL826" s="97"/>
      <c r="BM826" s="97"/>
      <c r="BN826" s="97"/>
      <c r="BO826" s="97"/>
      <c r="BP826" s="97"/>
      <c r="BQ826" s="97"/>
      <c r="BR826" s="97"/>
      <c r="BS826" s="97"/>
      <c r="BT826" s="97"/>
      <c r="BU826" s="97"/>
      <c r="BV826" s="97"/>
      <c r="BW826" s="97"/>
      <c r="BX826" s="97"/>
      <c r="BY826" s="97"/>
      <c r="BZ826" s="97"/>
      <c r="CA826" s="97"/>
      <c r="CB826" s="97"/>
      <c r="CC826" s="97"/>
      <c r="CD826" s="97"/>
      <c r="CE826" s="97"/>
      <c r="CF826" s="97"/>
      <c r="CG826" s="97"/>
      <c r="CH826" s="97"/>
    </row>
    <row r="827" spans="1:86">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Z827" s="100"/>
      <c r="AA827" s="100"/>
      <c r="AB827" s="100"/>
      <c r="AC827" s="100"/>
      <c r="AD827" s="100"/>
      <c r="AE827" s="100"/>
      <c r="AF827" s="100"/>
      <c r="AG827" s="100"/>
      <c r="AH827" s="100"/>
      <c r="AI827" s="100"/>
      <c r="AJ827" s="100"/>
      <c r="AK827" s="100"/>
      <c r="AL827" s="100"/>
      <c r="AM827" s="97"/>
      <c r="AN827" s="97"/>
      <c r="AO827" s="97"/>
      <c r="AP827" s="97"/>
      <c r="AQ827" s="97"/>
      <c r="AR827" s="97"/>
      <c r="AS827" s="97"/>
      <c r="AT827" s="97"/>
      <c r="AU827" s="97"/>
      <c r="AV827" s="97"/>
      <c r="AW827" s="97"/>
      <c r="AX827" s="97"/>
      <c r="AY827" s="97"/>
      <c r="AZ827" s="97"/>
      <c r="BA827" s="97"/>
      <c r="BB827" s="97"/>
      <c r="BC827" s="97"/>
      <c r="BD827" s="97"/>
      <c r="BE827" s="97"/>
      <c r="BF827" s="97"/>
      <c r="BG827" s="97"/>
      <c r="BH827" s="97"/>
      <c r="BI827" s="97"/>
      <c r="BJ827" s="97"/>
      <c r="BK827" s="97"/>
      <c r="BL827" s="97"/>
      <c r="BM827" s="97"/>
      <c r="BN827" s="97"/>
      <c r="BO827" s="97"/>
      <c r="BP827" s="97"/>
      <c r="BQ827" s="97"/>
      <c r="BR827" s="97"/>
      <c r="BS827" s="97"/>
      <c r="BT827" s="97"/>
      <c r="BU827" s="97"/>
      <c r="BV827" s="97"/>
      <c r="BW827" s="97"/>
      <c r="BX827" s="97"/>
      <c r="BY827" s="97"/>
      <c r="BZ827" s="97"/>
      <c r="CA827" s="97"/>
      <c r="CB827" s="97"/>
      <c r="CC827" s="97"/>
      <c r="CD827" s="97"/>
      <c r="CE827" s="97"/>
      <c r="CF827" s="97"/>
      <c r="CG827" s="97"/>
      <c r="CH827" s="97"/>
    </row>
    <row r="828" spans="1:86">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Z828" s="100"/>
      <c r="AA828" s="100"/>
      <c r="AB828" s="100"/>
      <c r="AC828" s="100"/>
      <c r="AD828" s="100"/>
      <c r="AE828" s="100"/>
      <c r="AF828" s="100"/>
      <c r="AG828" s="100"/>
      <c r="AH828" s="100"/>
      <c r="AI828" s="100"/>
      <c r="AJ828" s="100"/>
      <c r="AK828" s="100"/>
      <c r="AL828" s="100"/>
      <c r="AM828" s="97"/>
      <c r="AN828" s="97"/>
      <c r="AO828" s="97"/>
      <c r="AP828" s="97"/>
      <c r="AQ828" s="97"/>
      <c r="AR828" s="97"/>
      <c r="AS828" s="97"/>
      <c r="AT828" s="97"/>
      <c r="AU828" s="97"/>
      <c r="AV828" s="97"/>
      <c r="AW828" s="97"/>
      <c r="AX828" s="97"/>
      <c r="AY828" s="97"/>
      <c r="AZ828" s="97"/>
      <c r="BA828" s="97"/>
      <c r="BB828" s="97"/>
      <c r="BC828" s="97"/>
      <c r="BD828" s="97"/>
      <c r="BE828" s="97"/>
      <c r="BF828" s="97"/>
      <c r="BG828" s="97"/>
      <c r="BH828" s="97"/>
      <c r="BI828" s="97"/>
      <c r="BJ828" s="97"/>
      <c r="BK828" s="97"/>
      <c r="BL828" s="97"/>
      <c r="BM828" s="97"/>
      <c r="BN828" s="97"/>
      <c r="BO828" s="97"/>
      <c r="BP828" s="97"/>
      <c r="BQ828" s="97"/>
      <c r="BR828" s="97"/>
      <c r="BS828" s="97"/>
      <c r="BT828" s="97"/>
      <c r="BU828" s="97"/>
      <c r="BV828" s="97"/>
      <c r="BW828" s="97"/>
      <c r="BX828" s="97"/>
      <c r="BY828" s="97"/>
      <c r="BZ828" s="97"/>
      <c r="CA828" s="97"/>
      <c r="CB828" s="97"/>
      <c r="CC828" s="97"/>
      <c r="CD828" s="97"/>
      <c r="CE828" s="97"/>
      <c r="CF828" s="97"/>
      <c r="CG828" s="97"/>
      <c r="CH828" s="97"/>
    </row>
    <row r="829" spans="1:86">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Z829" s="100"/>
      <c r="AA829" s="100"/>
      <c r="AB829" s="100"/>
      <c r="AC829" s="100"/>
      <c r="AD829" s="100"/>
      <c r="AE829" s="100"/>
      <c r="AF829" s="100"/>
      <c r="AG829" s="100"/>
      <c r="AH829" s="100"/>
      <c r="AI829" s="100"/>
      <c r="AJ829" s="100"/>
      <c r="AK829" s="100"/>
      <c r="AL829" s="100"/>
      <c r="AM829" s="97"/>
      <c r="AN829" s="97"/>
      <c r="AO829" s="97"/>
      <c r="AP829" s="97"/>
      <c r="AQ829" s="97"/>
      <c r="AR829" s="97"/>
      <c r="AS829" s="97"/>
      <c r="AT829" s="97"/>
      <c r="AU829" s="97"/>
      <c r="AV829" s="97"/>
      <c r="AW829" s="97"/>
      <c r="AX829" s="97"/>
      <c r="AY829" s="97"/>
      <c r="AZ829" s="97"/>
      <c r="BA829" s="97"/>
      <c r="BB829" s="97"/>
      <c r="BC829" s="97"/>
      <c r="BD829" s="97"/>
      <c r="BE829" s="97"/>
      <c r="BF829" s="97"/>
      <c r="BG829" s="97"/>
      <c r="BH829" s="97"/>
      <c r="BI829" s="97"/>
      <c r="BJ829" s="97"/>
      <c r="BK829" s="97"/>
      <c r="BL829" s="97"/>
      <c r="BM829" s="97"/>
      <c r="BN829" s="97"/>
      <c r="BO829" s="97"/>
      <c r="BP829" s="97"/>
      <c r="BQ829" s="97"/>
      <c r="BR829" s="97"/>
      <c r="BS829" s="97"/>
      <c r="BT829" s="97"/>
      <c r="BU829" s="97"/>
      <c r="BV829" s="97"/>
      <c r="BW829" s="97"/>
      <c r="BX829" s="97"/>
      <c r="BY829" s="97"/>
      <c r="BZ829" s="97"/>
      <c r="CA829" s="97"/>
      <c r="CB829" s="97"/>
      <c r="CC829" s="97"/>
      <c r="CD829" s="97"/>
      <c r="CE829" s="97"/>
      <c r="CF829" s="97"/>
      <c r="CG829" s="97"/>
      <c r="CH829" s="97"/>
    </row>
    <row r="830" spans="1:86">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Z830" s="100"/>
      <c r="AA830" s="100"/>
      <c r="AB830" s="100"/>
      <c r="AC830" s="100"/>
      <c r="AD830" s="100"/>
      <c r="AE830" s="100"/>
      <c r="AF830" s="100"/>
      <c r="AG830" s="100"/>
      <c r="AH830" s="100"/>
      <c r="AI830" s="100"/>
      <c r="AJ830" s="100"/>
      <c r="AK830" s="100"/>
      <c r="AL830" s="100"/>
      <c r="AM830" s="97"/>
      <c r="AN830" s="97"/>
      <c r="AO830" s="97"/>
      <c r="AP830" s="97"/>
      <c r="AQ830" s="97"/>
      <c r="AR830" s="97"/>
      <c r="AS830" s="97"/>
      <c r="AT830" s="97"/>
      <c r="AU830" s="97"/>
      <c r="AV830" s="97"/>
      <c r="AW830" s="97"/>
      <c r="AX830" s="97"/>
      <c r="AY830" s="97"/>
      <c r="AZ830" s="97"/>
      <c r="BA830" s="97"/>
      <c r="BB830" s="97"/>
      <c r="BC830" s="97"/>
      <c r="BD830" s="97"/>
      <c r="BE830" s="97"/>
      <c r="BF830" s="97"/>
      <c r="BG830" s="97"/>
      <c r="BH830" s="97"/>
      <c r="BI830" s="97"/>
      <c r="BJ830" s="97"/>
      <c r="BK830" s="97"/>
      <c r="BL830" s="97"/>
      <c r="BM830" s="97"/>
      <c r="BN830" s="97"/>
      <c r="BO830" s="97"/>
      <c r="BP830" s="97"/>
      <c r="BQ830" s="97"/>
      <c r="BR830" s="97"/>
      <c r="BS830" s="97"/>
      <c r="BT830" s="97"/>
      <c r="BU830" s="97"/>
      <c r="BV830" s="97"/>
      <c r="BW830" s="97"/>
      <c r="BX830" s="97"/>
      <c r="BY830" s="97"/>
      <c r="BZ830" s="97"/>
      <c r="CA830" s="97"/>
      <c r="CB830" s="97"/>
      <c r="CC830" s="97"/>
      <c r="CD830" s="97"/>
      <c r="CE830" s="97"/>
      <c r="CF830" s="97"/>
      <c r="CG830" s="97"/>
      <c r="CH830" s="97"/>
    </row>
    <row r="831" spans="1:86">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Z831" s="100"/>
      <c r="AA831" s="100"/>
      <c r="AB831" s="100"/>
      <c r="AC831" s="100"/>
      <c r="AD831" s="100"/>
      <c r="AE831" s="100"/>
      <c r="AF831" s="100"/>
      <c r="AG831" s="100"/>
      <c r="AH831" s="100"/>
      <c r="AI831" s="100"/>
      <c r="AJ831" s="100"/>
      <c r="AK831" s="100"/>
      <c r="AL831" s="100"/>
      <c r="AM831" s="97"/>
      <c r="AN831" s="97"/>
      <c r="AO831" s="97"/>
      <c r="AP831" s="97"/>
      <c r="AQ831" s="97"/>
      <c r="AR831" s="97"/>
      <c r="AS831" s="97"/>
      <c r="AT831" s="97"/>
      <c r="AU831" s="97"/>
      <c r="AV831" s="97"/>
      <c r="AW831" s="97"/>
      <c r="AX831" s="97"/>
      <c r="AY831" s="97"/>
      <c r="AZ831" s="97"/>
      <c r="BA831" s="97"/>
      <c r="BB831" s="97"/>
      <c r="BC831" s="97"/>
      <c r="BD831" s="97"/>
      <c r="BE831" s="97"/>
      <c r="BF831" s="97"/>
      <c r="BG831" s="97"/>
      <c r="BH831" s="97"/>
      <c r="BI831" s="97"/>
      <c r="BJ831" s="97"/>
      <c r="BK831" s="97"/>
      <c r="BL831" s="97"/>
      <c r="BM831" s="97"/>
      <c r="BN831" s="97"/>
      <c r="BO831" s="97"/>
      <c r="BP831" s="97"/>
      <c r="BQ831" s="97"/>
      <c r="BR831" s="97"/>
      <c r="BS831" s="97"/>
      <c r="BT831" s="97"/>
      <c r="BU831" s="97"/>
      <c r="BV831" s="97"/>
      <c r="BW831" s="97"/>
      <c r="BX831" s="97"/>
      <c r="BY831" s="97"/>
      <c r="BZ831" s="97"/>
      <c r="CA831" s="97"/>
      <c r="CB831" s="97"/>
      <c r="CC831" s="97"/>
      <c r="CD831" s="97"/>
      <c r="CE831" s="97"/>
      <c r="CF831" s="97"/>
      <c r="CG831" s="97"/>
      <c r="CH831" s="97"/>
    </row>
    <row r="832" spans="1:86">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Z832" s="100"/>
      <c r="AA832" s="100"/>
      <c r="AB832" s="100"/>
      <c r="AC832" s="100"/>
      <c r="AD832" s="100"/>
      <c r="AE832" s="100"/>
      <c r="AF832" s="100"/>
      <c r="AG832" s="100"/>
      <c r="AH832" s="100"/>
      <c r="AI832" s="100"/>
      <c r="AJ832" s="100"/>
      <c r="AK832" s="100"/>
      <c r="AL832" s="100"/>
      <c r="AM832" s="97"/>
      <c r="AN832" s="97"/>
      <c r="AO832" s="97"/>
      <c r="AP832" s="97"/>
      <c r="AQ832" s="97"/>
      <c r="AR832" s="97"/>
      <c r="AS832" s="97"/>
      <c r="AT832" s="97"/>
      <c r="AU832" s="97"/>
      <c r="AV832" s="97"/>
      <c r="AW832" s="97"/>
      <c r="AX832" s="97"/>
      <c r="AY832" s="97"/>
      <c r="AZ832" s="97"/>
      <c r="BA832" s="97"/>
      <c r="BB832" s="97"/>
      <c r="BC832" s="97"/>
      <c r="BD832" s="97"/>
      <c r="BE832" s="97"/>
      <c r="BF832" s="97"/>
      <c r="BG832" s="97"/>
      <c r="BH832" s="97"/>
      <c r="BI832" s="97"/>
      <c r="BJ832" s="97"/>
      <c r="BK832" s="97"/>
      <c r="BL832" s="97"/>
      <c r="BM832" s="97"/>
      <c r="BN832" s="97"/>
      <c r="BO832" s="97"/>
      <c r="BP832" s="97"/>
      <c r="BQ832" s="97"/>
      <c r="BR832" s="97"/>
      <c r="BS832" s="97"/>
      <c r="BT832" s="97"/>
      <c r="BU832" s="97"/>
      <c r="BV832" s="97"/>
      <c r="BW832" s="97"/>
      <c r="BX832" s="97"/>
      <c r="BY832" s="97"/>
      <c r="BZ832" s="97"/>
      <c r="CA832" s="97"/>
      <c r="CB832" s="97"/>
      <c r="CC832" s="97"/>
      <c r="CD832" s="97"/>
      <c r="CE832" s="97"/>
      <c r="CF832" s="97"/>
      <c r="CG832" s="97"/>
      <c r="CH832" s="97"/>
    </row>
    <row r="833" spans="1:86">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Z833" s="100"/>
      <c r="AA833" s="100"/>
      <c r="AB833" s="100"/>
      <c r="AC833" s="100"/>
      <c r="AD833" s="100"/>
      <c r="AE833" s="100"/>
      <c r="AF833" s="100"/>
      <c r="AG833" s="100"/>
      <c r="AH833" s="100"/>
      <c r="AI833" s="100"/>
      <c r="AJ833" s="100"/>
      <c r="AK833" s="100"/>
      <c r="AL833" s="100"/>
      <c r="AM833" s="97"/>
      <c r="AN833" s="97"/>
      <c r="AO833" s="97"/>
      <c r="AP833" s="97"/>
      <c r="AQ833" s="97"/>
      <c r="AR833" s="97"/>
      <c r="AS833" s="97"/>
      <c r="AT833" s="97"/>
      <c r="AU833" s="97"/>
      <c r="AV833" s="97"/>
      <c r="AW833" s="97"/>
      <c r="AX833" s="97"/>
      <c r="AY833" s="97"/>
      <c r="AZ833" s="97"/>
      <c r="BA833" s="97"/>
      <c r="BB833" s="97"/>
      <c r="BC833" s="97"/>
      <c r="BD833" s="97"/>
      <c r="BE833" s="97"/>
      <c r="BF833" s="97"/>
      <c r="BG833" s="97"/>
      <c r="BH833" s="97"/>
      <c r="BI833" s="97"/>
      <c r="BJ833" s="97"/>
      <c r="BK833" s="97"/>
      <c r="BL833" s="97"/>
      <c r="BM833" s="97"/>
      <c r="BN833" s="97"/>
      <c r="BO833" s="97"/>
      <c r="BP833" s="97"/>
      <c r="BQ833" s="97"/>
      <c r="BR833" s="97"/>
      <c r="BS833" s="97"/>
      <c r="BT833" s="97"/>
      <c r="BU833" s="97"/>
      <c r="BV833" s="97"/>
      <c r="BW833" s="97"/>
      <c r="BX833" s="97"/>
      <c r="BY833" s="97"/>
      <c r="BZ833" s="97"/>
      <c r="CA833" s="97"/>
      <c r="CB833" s="97"/>
      <c r="CC833" s="97"/>
      <c r="CD833" s="97"/>
      <c r="CE833" s="97"/>
      <c r="CF833" s="97"/>
      <c r="CG833" s="97"/>
      <c r="CH833" s="97"/>
    </row>
    <row r="834" spans="1:86">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Z834" s="100"/>
      <c r="AA834" s="100"/>
      <c r="AB834" s="100"/>
      <c r="AC834" s="100"/>
      <c r="AD834" s="100"/>
      <c r="AE834" s="100"/>
      <c r="AF834" s="100"/>
      <c r="AG834" s="100"/>
      <c r="AH834" s="100"/>
      <c r="AI834" s="100"/>
      <c r="AJ834" s="100"/>
      <c r="AK834" s="100"/>
      <c r="AL834" s="100"/>
      <c r="AM834" s="97"/>
      <c r="AN834" s="97"/>
      <c r="AO834" s="97"/>
      <c r="AP834" s="97"/>
      <c r="AQ834" s="97"/>
      <c r="AR834" s="97"/>
      <c r="AS834" s="97"/>
      <c r="AT834" s="97"/>
      <c r="AU834" s="97"/>
      <c r="AV834" s="97"/>
      <c r="AW834" s="97"/>
      <c r="AX834" s="97"/>
      <c r="AY834" s="97"/>
      <c r="AZ834" s="97"/>
      <c r="BA834" s="97"/>
      <c r="BB834" s="97"/>
      <c r="BC834" s="97"/>
      <c r="BD834" s="97"/>
      <c r="BE834" s="97"/>
      <c r="BF834" s="97"/>
      <c r="BG834" s="97"/>
      <c r="BH834" s="97"/>
      <c r="BI834" s="97"/>
      <c r="BJ834" s="97"/>
      <c r="BK834" s="97"/>
      <c r="BL834" s="97"/>
      <c r="BM834" s="97"/>
      <c r="BN834" s="97"/>
      <c r="BO834" s="97"/>
      <c r="BP834" s="97"/>
      <c r="BQ834" s="97"/>
      <c r="BR834" s="97"/>
      <c r="BS834" s="97"/>
      <c r="BT834" s="97"/>
      <c r="BU834" s="97"/>
      <c r="BV834" s="97"/>
      <c r="BW834" s="97"/>
      <c r="BX834" s="97"/>
      <c r="BY834" s="97"/>
      <c r="BZ834" s="97"/>
      <c r="CA834" s="97"/>
      <c r="CB834" s="97"/>
      <c r="CC834" s="97"/>
      <c r="CD834" s="97"/>
      <c r="CE834" s="97"/>
      <c r="CF834" s="97"/>
      <c r="CG834" s="97"/>
      <c r="CH834" s="97"/>
    </row>
    <row r="835" spans="1:86">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Z835" s="100"/>
      <c r="AA835" s="100"/>
      <c r="AB835" s="100"/>
      <c r="AC835" s="100"/>
      <c r="AD835" s="100"/>
      <c r="AE835" s="100"/>
      <c r="AF835" s="100"/>
      <c r="AG835" s="100"/>
      <c r="AH835" s="100"/>
      <c r="AI835" s="100"/>
      <c r="AJ835" s="100"/>
      <c r="AK835" s="100"/>
      <c r="AL835" s="100"/>
      <c r="AM835" s="97"/>
      <c r="AN835" s="97"/>
      <c r="AO835" s="97"/>
      <c r="AP835" s="97"/>
      <c r="AQ835" s="97"/>
      <c r="AR835" s="97"/>
      <c r="AS835" s="97"/>
      <c r="AT835" s="97"/>
      <c r="AU835" s="97"/>
      <c r="AV835" s="97"/>
      <c r="AW835" s="97"/>
      <c r="AX835" s="97"/>
      <c r="AY835" s="97"/>
      <c r="AZ835" s="97"/>
      <c r="BA835" s="97"/>
      <c r="BB835" s="97"/>
      <c r="BC835" s="97"/>
      <c r="BD835" s="97"/>
      <c r="BE835" s="97"/>
      <c r="BF835" s="97"/>
      <c r="BG835" s="97"/>
      <c r="BH835" s="97"/>
      <c r="BI835" s="97"/>
      <c r="BJ835" s="97"/>
      <c r="BK835" s="97"/>
      <c r="BL835" s="97"/>
      <c r="BM835" s="97"/>
      <c r="BN835" s="97"/>
      <c r="BO835" s="97"/>
      <c r="BP835" s="97"/>
      <c r="BQ835" s="97"/>
      <c r="BR835" s="97"/>
      <c r="BS835" s="97"/>
      <c r="BT835" s="97"/>
      <c r="BU835" s="97"/>
      <c r="BV835" s="97"/>
      <c r="BW835" s="97"/>
      <c r="BX835" s="97"/>
      <c r="BY835" s="97"/>
      <c r="BZ835" s="97"/>
      <c r="CA835" s="97"/>
      <c r="CB835" s="97"/>
      <c r="CC835" s="97"/>
      <c r="CD835" s="97"/>
      <c r="CE835" s="97"/>
      <c r="CF835" s="97"/>
      <c r="CG835" s="97"/>
      <c r="CH835" s="97"/>
    </row>
    <row r="836" spans="1:8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Z836" s="100"/>
      <c r="AA836" s="100"/>
      <c r="AB836" s="100"/>
      <c r="AC836" s="100"/>
      <c r="AD836" s="100"/>
      <c r="AE836" s="100"/>
      <c r="AF836" s="100"/>
      <c r="AG836" s="100"/>
      <c r="AH836" s="100"/>
      <c r="AI836" s="100"/>
      <c r="AJ836" s="100"/>
      <c r="AK836" s="100"/>
      <c r="AL836" s="100"/>
      <c r="AM836" s="97"/>
      <c r="AN836" s="97"/>
      <c r="AO836" s="97"/>
      <c r="AP836" s="97"/>
      <c r="AQ836" s="97"/>
      <c r="AR836" s="97"/>
      <c r="AS836" s="97"/>
      <c r="AT836" s="97"/>
      <c r="AU836" s="97"/>
      <c r="AV836" s="97"/>
      <c r="AW836" s="97"/>
      <c r="AX836" s="97"/>
      <c r="AY836" s="97"/>
      <c r="AZ836" s="97"/>
      <c r="BA836" s="97"/>
      <c r="BB836" s="97"/>
      <c r="BC836" s="97"/>
      <c r="BD836" s="97"/>
      <c r="BE836" s="97"/>
      <c r="BF836" s="97"/>
      <c r="BG836" s="97"/>
      <c r="BH836" s="97"/>
      <c r="BI836" s="97"/>
      <c r="BJ836" s="97"/>
      <c r="BK836" s="97"/>
      <c r="BL836" s="97"/>
      <c r="BM836" s="97"/>
      <c r="BN836" s="97"/>
      <c r="BO836" s="97"/>
      <c r="BP836" s="97"/>
      <c r="BQ836" s="97"/>
      <c r="BR836" s="97"/>
      <c r="BS836" s="97"/>
      <c r="BT836" s="97"/>
      <c r="BU836" s="97"/>
      <c r="BV836" s="97"/>
      <c r="BW836" s="97"/>
      <c r="BX836" s="97"/>
      <c r="BY836" s="97"/>
      <c r="BZ836" s="97"/>
      <c r="CA836" s="97"/>
      <c r="CB836" s="97"/>
      <c r="CC836" s="97"/>
      <c r="CD836" s="97"/>
      <c r="CE836" s="97"/>
      <c r="CF836" s="97"/>
      <c r="CG836" s="97"/>
      <c r="CH836" s="97"/>
    </row>
    <row r="837" spans="1:86">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Z837" s="100"/>
      <c r="AA837" s="100"/>
      <c r="AB837" s="100"/>
      <c r="AC837" s="100"/>
      <c r="AD837" s="100"/>
      <c r="AE837" s="100"/>
      <c r="AF837" s="100"/>
      <c r="AG837" s="100"/>
      <c r="AH837" s="100"/>
      <c r="AI837" s="100"/>
      <c r="AJ837" s="100"/>
      <c r="AK837" s="100"/>
      <c r="AL837" s="100"/>
      <c r="AM837" s="97"/>
      <c r="AN837" s="97"/>
      <c r="AO837" s="97"/>
      <c r="AP837" s="97"/>
      <c r="AQ837" s="97"/>
      <c r="AR837" s="97"/>
      <c r="AS837" s="97"/>
      <c r="AT837" s="97"/>
      <c r="AU837" s="97"/>
      <c r="AV837" s="97"/>
      <c r="AW837" s="97"/>
      <c r="AX837" s="97"/>
      <c r="AY837" s="97"/>
      <c r="AZ837" s="97"/>
      <c r="BA837" s="97"/>
      <c r="BB837" s="97"/>
      <c r="BC837" s="97"/>
      <c r="BD837" s="97"/>
      <c r="BE837" s="97"/>
      <c r="BF837" s="97"/>
      <c r="BG837" s="97"/>
      <c r="BH837" s="97"/>
      <c r="BI837" s="97"/>
      <c r="BJ837" s="97"/>
      <c r="BK837" s="97"/>
      <c r="BL837" s="97"/>
      <c r="BM837" s="97"/>
      <c r="BN837" s="97"/>
      <c r="BO837" s="97"/>
      <c r="BP837" s="97"/>
      <c r="BQ837" s="97"/>
      <c r="BR837" s="97"/>
      <c r="BS837" s="97"/>
      <c r="BT837" s="97"/>
      <c r="BU837" s="97"/>
      <c r="BV837" s="97"/>
      <c r="BW837" s="97"/>
      <c r="BX837" s="97"/>
      <c r="BY837" s="97"/>
      <c r="BZ837" s="97"/>
      <c r="CA837" s="97"/>
      <c r="CB837" s="97"/>
      <c r="CC837" s="97"/>
      <c r="CD837" s="97"/>
      <c r="CE837" s="97"/>
      <c r="CF837" s="97"/>
      <c r="CG837" s="97"/>
      <c r="CH837" s="97"/>
    </row>
    <row r="838" spans="1:86">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Z838" s="100"/>
      <c r="AA838" s="100"/>
      <c r="AB838" s="100"/>
      <c r="AC838" s="100"/>
      <c r="AD838" s="100"/>
      <c r="AE838" s="100"/>
      <c r="AF838" s="100"/>
      <c r="AG838" s="100"/>
      <c r="AH838" s="100"/>
      <c r="AI838" s="100"/>
      <c r="AJ838" s="100"/>
      <c r="AK838" s="100"/>
      <c r="AL838" s="100"/>
      <c r="AM838" s="97"/>
      <c r="AN838" s="97"/>
      <c r="AO838" s="97"/>
      <c r="AP838" s="97"/>
      <c r="AQ838" s="97"/>
      <c r="AR838" s="97"/>
      <c r="AS838" s="97"/>
      <c r="AT838" s="97"/>
      <c r="AU838" s="97"/>
      <c r="AV838" s="97"/>
      <c r="AW838" s="97"/>
      <c r="AX838" s="97"/>
      <c r="AY838" s="97"/>
      <c r="AZ838" s="97"/>
      <c r="BA838" s="97"/>
      <c r="BB838" s="97"/>
      <c r="BC838" s="97"/>
      <c r="BD838" s="97"/>
      <c r="BE838" s="97"/>
      <c r="BF838" s="97"/>
      <c r="BG838" s="97"/>
      <c r="BH838" s="97"/>
      <c r="BI838" s="97"/>
      <c r="BJ838" s="97"/>
      <c r="BK838" s="97"/>
      <c r="BL838" s="97"/>
      <c r="BM838" s="97"/>
      <c r="BN838" s="97"/>
      <c r="BO838" s="97"/>
      <c r="BP838" s="97"/>
      <c r="BQ838" s="97"/>
      <c r="BR838" s="97"/>
      <c r="BS838" s="97"/>
      <c r="BT838" s="97"/>
      <c r="BU838" s="97"/>
      <c r="BV838" s="97"/>
      <c r="BW838" s="97"/>
      <c r="BX838" s="97"/>
      <c r="BY838" s="97"/>
      <c r="BZ838" s="97"/>
      <c r="CA838" s="97"/>
      <c r="CB838" s="97"/>
      <c r="CC838" s="97"/>
      <c r="CD838" s="97"/>
      <c r="CE838" s="97"/>
      <c r="CF838" s="97"/>
      <c r="CG838" s="97"/>
      <c r="CH838" s="97"/>
    </row>
    <row r="839" spans="1:86">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Z839" s="100"/>
      <c r="AA839" s="100"/>
      <c r="AB839" s="100"/>
      <c r="AC839" s="100"/>
      <c r="AD839" s="100"/>
      <c r="AE839" s="100"/>
      <c r="AF839" s="100"/>
      <c r="AG839" s="100"/>
      <c r="AH839" s="100"/>
      <c r="AI839" s="100"/>
      <c r="AJ839" s="100"/>
      <c r="AK839" s="100"/>
      <c r="AL839" s="100"/>
      <c r="AM839" s="97"/>
      <c r="AN839" s="97"/>
      <c r="AO839" s="97"/>
      <c r="AP839" s="97"/>
      <c r="AQ839" s="97"/>
      <c r="AR839" s="97"/>
      <c r="AS839" s="97"/>
      <c r="AT839" s="97"/>
      <c r="AU839" s="97"/>
      <c r="AV839" s="97"/>
      <c r="AW839" s="97"/>
      <c r="AX839" s="97"/>
      <c r="AY839" s="97"/>
      <c r="AZ839" s="97"/>
      <c r="BA839" s="97"/>
      <c r="BB839" s="97"/>
      <c r="BC839" s="97"/>
      <c r="BD839" s="97"/>
      <c r="BE839" s="97"/>
      <c r="BF839" s="97"/>
      <c r="BG839" s="97"/>
      <c r="BH839" s="97"/>
      <c r="BI839" s="97"/>
      <c r="BJ839" s="97"/>
      <c r="BK839" s="97"/>
      <c r="BL839" s="97"/>
      <c r="BM839" s="97"/>
      <c r="BN839" s="97"/>
      <c r="BO839" s="97"/>
      <c r="BP839" s="97"/>
      <c r="BQ839" s="97"/>
      <c r="BR839" s="97"/>
      <c r="BS839" s="97"/>
      <c r="BT839" s="97"/>
      <c r="BU839" s="97"/>
      <c r="BV839" s="97"/>
      <c r="BW839" s="97"/>
      <c r="BX839" s="97"/>
      <c r="BY839" s="97"/>
      <c r="BZ839" s="97"/>
      <c r="CA839" s="97"/>
      <c r="CB839" s="97"/>
      <c r="CC839" s="97"/>
      <c r="CD839" s="97"/>
      <c r="CE839" s="97"/>
      <c r="CF839" s="97"/>
      <c r="CG839" s="97"/>
      <c r="CH839" s="97"/>
    </row>
    <row r="840" spans="1:86">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Z840" s="100"/>
      <c r="AA840" s="100"/>
      <c r="AB840" s="100"/>
      <c r="AC840" s="100"/>
      <c r="AD840" s="100"/>
      <c r="AE840" s="100"/>
      <c r="AF840" s="100"/>
      <c r="AG840" s="100"/>
      <c r="AH840" s="100"/>
      <c r="AI840" s="100"/>
      <c r="AJ840" s="100"/>
      <c r="AK840" s="100"/>
      <c r="AL840" s="100"/>
      <c r="AM840" s="97"/>
      <c r="AN840" s="97"/>
      <c r="AO840" s="97"/>
      <c r="AP840" s="97"/>
      <c r="AQ840" s="97"/>
      <c r="AR840" s="97"/>
      <c r="AS840" s="97"/>
      <c r="AT840" s="97"/>
      <c r="AU840" s="97"/>
      <c r="AV840" s="97"/>
      <c r="AW840" s="97"/>
      <c r="AX840" s="97"/>
      <c r="AY840" s="97"/>
      <c r="AZ840" s="97"/>
      <c r="BA840" s="97"/>
      <c r="BB840" s="97"/>
      <c r="BC840" s="97"/>
      <c r="BD840" s="97"/>
      <c r="BE840" s="97"/>
      <c r="BF840" s="97"/>
      <c r="BG840" s="97"/>
      <c r="BH840" s="97"/>
      <c r="BI840" s="97"/>
      <c r="BJ840" s="97"/>
      <c r="BK840" s="97"/>
      <c r="BL840" s="97"/>
      <c r="BM840" s="97"/>
      <c r="BN840" s="97"/>
      <c r="BO840" s="97"/>
      <c r="BP840" s="97"/>
      <c r="BQ840" s="97"/>
      <c r="BR840" s="97"/>
      <c r="BS840" s="97"/>
      <c r="BT840" s="97"/>
      <c r="BU840" s="97"/>
      <c r="BV840" s="97"/>
      <c r="BW840" s="97"/>
      <c r="BX840" s="97"/>
      <c r="BY840" s="97"/>
      <c r="BZ840" s="97"/>
      <c r="CA840" s="97"/>
      <c r="CB840" s="97"/>
      <c r="CC840" s="97"/>
      <c r="CD840" s="97"/>
      <c r="CE840" s="97"/>
      <c r="CF840" s="97"/>
      <c r="CG840" s="97"/>
      <c r="CH840" s="97"/>
    </row>
    <row r="841" spans="1:86">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Z841" s="100"/>
      <c r="AA841" s="100"/>
      <c r="AB841" s="100"/>
      <c r="AC841" s="100"/>
      <c r="AD841" s="100"/>
      <c r="AE841" s="100"/>
      <c r="AF841" s="100"/>
      <c r="AG841" s="100"/>
      <c r="AH841" s="100"/>
      <c r="AI841" s="100"/>
      <c r="AJ841" s="100"/>
      <c r="AK841" s="100"/>
      <c r="AL841" s="100"/>
      <c r="AM841" s="97"/>
      <c r="AN841" s="97"/>
      <c r="AO841" s="97"/>
      <c r="AP841" s="97"/>
      <c r="AQ841" s="97"/>
      <c r="AR841" s="97"/>
      <c r="AS841" s="97"/>
      <c r="AT841" s="97"/>
      <c r="AU841" s="97"/>
      <c r="AV841" s="97"/>
      <c r="AW841" s="97"/>
      <c r="AX841" s="97"/>
      <c r="AY841" s="97"/>
      <c r="AZ841" s="97"/>
      <c r="BA841" s="97"/>
      <c r="BB841" s="97"/>
      <c r="BC841" s="97"/>
      <c r="BD841" s="97"/>
      <c r="BE841" s="97"/>
      <c r="BF841" s="97"/>
      <c r="BG841" s="97"/>
      <c r="BH841" s="97"/>
      <c r="BI841" s="97"/>
      <c r="BJ841" s="97"/>
      <c r="BK841" s="97"/>
      <c r="BL841" s="97"/>
      <c r="BM841" s="97"/>
      <c r="BN841" s="97"/>
      <c r="BO841" s="97"/>
      <c r="BP841" s="97"/>
      <c r="BQ841" s="97"/>
      <c r="BR841" s="97"/>
      <c r="BS841" s="97"/>
      <c r="BT841" s="97"/>
      <c r="BU841" s="97"/>
      <c r="BV841" s="97"/>
      <c r="BW841" s="97"/>
      <c r="BX841" s="97"/>
      <c r="BY841" s="97"/>
      <c r="BZ841" s="97"/>
      <c r="CA841" s="97"/>
      <c r="CB841" s="97"/>
      <c r="CC841" s="97"/>
      <c r="CD841" s="97"/>
      <c r="CE841" s="97"/>
      <c r="CF841" s="97"/>
      <c r="CG841" s="97"/>
      <c r="CH841" s="97"/>
    </row>
    <row r="842" spans="1:86">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Z842" s="100"/>
      <c r="AA842" s="100"/>
      <c r="AB842" s="100"/>
      <c r="AC842" s="100"/>
      <c r="AD842" s="100"/>
      <c r="AE842" s="100"/>
      <c r="AF842" s="100"/>
      <c r="AG842" s="100"/>
      <c r="AH842" s="100"/>
      <c r="AI842" s="100"/>
      <c r="AJ842" s="100"/>
      <c r="AK842" s="100"/>
      <c r="AL842" s="100"/>
      <c r="AM842" s="97"/>
      <c r="AN842" s="97"/>
      <c r="AO842" s="97"/>
      <c r="AP842" s="97"/>
      <c r="AQ842" s="97"/>
      <c r="AR842" s="97"/>
      <c r="AS842" s="97"/>
      <c r="AT842" s="97"/>
      <c r="AU842" s="97"/>
      <c r="AV842" s="97"/>
      <c r="AW842" s="97"/>
      <c r="AX842" s="97"/>
      <c r="AY842" s="97"/>
      <c r="AZ842" s="97"/>
      <c r="BA842" s="97"/>
      <c r="BB842" s="97"/>
      <c r="BC842" s="97"/>
      <c r="BD842" s="97"/>
      <c r="BE842" s="97"/>
      <c r="BF842" s="97"/>
      <c r="BG842" s="97"/>
      <c r="BH842" s="97"/>
      <c r="BI842" s="97"/>
      <c r="BJ842" s="97"/>
      <c r="BK842" s="97"/>
      <c r="BL842" s="97"/>
      <c r="BM842" s="97"/>
      <c r="BN842" s="97"/>
      <c r="BO842" s="97"/>
      <c r="BP842" s="97"/>
      <c r="BQ842" s="97"/>
      <c r="BR842" s="97"/>
      <c r="BS842" s="97"/>
      <c r="BT842" s="97"/>
      <c r="BU842" s="97"/>
      <c r="BV842" s="97"/>
      <c r="BW842" s="97"/>
      <c r="BX842" s="97"/>
      <c r="BY842" s="97"/>
      <c r="BZ842" s="97"/>
      <c r="CA842" s="97"/>
      <c r="CB842" s="97"/>
      <c r="CC842" s="97"/>
      <c r="CD842" s="97"/>
      <c r="CE842" s="97"/>
      <c r="CF842" s="97"/>
      <c r="CG842" s="97"/>
      <c r="CH842" s="97"/>
    </row>
    <row r="843" spans="1:86">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Z843" s="100"/>
      <c r="AA843" s="100"/>
      <c r="AB843" s="100"/>
      <c r="AC843" s="100"/>
      <c r="AD843" s="100"/>
      <c r="AE843" s="100"/>
      <c r="AF843" s="100"/>
      <c r="AG843" s="100"/>
      <c r="AH843" s="100"/>
      <c r="AI843" s="100"/>
      <c r="AJ843" s="100"/>
      <c r="AK843" s="100"/>
      <c r="AL843" s="100"/>
      <c r="AM843" s="97"/>
      <c r="AN843" s="97"/>
      <c r="AO843" s="97"/>
      <c r="AP843" s="97"/>
      <c r="AQ843" s="97"/>
      <c r="AR843" s="97"/>
      <c r="AS843" s="97"/>
      <c r="AT843" s="97"/>
      <c r="AU843" s="97"/>
      <c r="AV843" s="97"/>
      <c r="AW843" s="97"/>
      <c r="AX843" s="97"/>
      <c r="AY843" s="97"/>
      <c r="AZ843" s="97"/>
      <c r="BA843" s="97"/>
      <c r="BB843" s="97"/>
      <c r="BC843" s="97"/>
      <c r="BD843" s="97"/>
      <c r="BE843" s="97"/>
      <c r="BF843" s="97"/>
      <c r="BG843" s="97"/>
      <c r="BH843" s="97"/>
      <c r="BI843" s="97"/>
      <c r="BJ843" s="97"/>
      <c r="BK843" s="97"/>
      <c r="BL843" s="97"/>
      <c r="BM843" s="97"/>
      <c r="BN843" s="97"/>
      <c r="BO843" s="97"/>
      <c r="BP843" s="97"/>
      <c r="BQ843" s="97"/>
      <c r="BR843" s="97"/>
      <c r="BS843" s="97"/>
      <c r="BT843" s="97"/>
      <c r="BU843" s="97"/>
      <c r="BV843" s="97"/>
      <c r="BW843" s="97"/>
      <c r="BX843" s="97"/>
      <c r="BY843" s="97"/>
      <c r="BZ843" s="97"/>
      <c r="CA843" s="97"/>
      <c r="CB843" s="97"/>
      <c r="CC843" s="97"/>
      <c r="CD843" s="97"/>
      <c r="CE843" s="97"/>
      <c r="CF843" s="97"/>
      <c r="CG843" s="97"/>
      <c r="CH843" s="97"/>
    </row>
    <row r="844" spans="1:86">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Z844" s="100"/>
      <c r="AA844" s="100"/>
      <c r="AB844" s="100"/>
      <c r="AC844" s="100"/>
      <c r="AD844" s="100"/>
      <c r="AE844" s="100"/>
      <c r="AF844" s="100"/>
      <c r="AG844" s="100"/>
      <c r="AH844" s="100"/>
      <c r="AI844" s="100"/>
      <c r="AJ844" s="100"/>
      <c r="AK844" s="100"/>
      <c r="AL844" s="100"/>
      <c r="AM844" s="97"/>
      <c r="AN844" s="97"/>
      <c r="AO844" s="97"/>
      <c r="AP844" s="97"/>
      <c r="AQ844" s="97"/>
      <c r="AR844" s="97"/>
      <c r="AS844" s="97"/>
      <c r="AT844" s="97"/>
      <c r="AU844" s="97"/>
      <c r="AV844" s="97"/>
      <c r="AW844" s="97"/>
      <c r="AX844" s="97"/>
      <c r="AY844" s="97"/>
      <c r="AZ844" s="97"/>
      <c r="BA844" s="97"/>
      <c r="BB844" s="97"/>
      <c r="BC844" s="97"/>
      <c r="BD844" s="97"/>
      <c r="BE844" s="97"/>
      <c r="BF844" s="97"/>
      <c r="BG844" s="97"/>
      <c r="BH844" s="97"/>
      <c r="BI844" s="97"/>
      <c r="BJ844" s="97"/>
      <c r="BK844" s="97"/>
      <c r="BL844" s="97"/>
      <c r="BM844" s="97"/>
      <c r="BN844" s="97"/>
      <c r="BO844" s="97"/>
      <c r="BP844" s="97"/>
      <c r="BQ844" s="97"/>
      <c r="BR844" s="97"/>
      <c r="BS844" s="97"/>
      <c r="BT844" s="97"/>
      <c r="BU844" s="97"/>
      <c r="BV844" s="97"/>
      <c r="BW844" s="97"/>
      <c r="BX844" s="97"/>
      <c r="BY844" s="97"/>
      <c r="BZ844" s="97"/>
      <c r="CA844" s="97"/>
      <c r="CB844" s="97"/>
      <c r="CC844" s="97"/>
      <c r="CD844" s="97"/>
      <c r="CE844" s="97"/>
      <c r="CF844" s="97"/>
      <c r="CG844" s="97"/>
      <c r="CH844" s="97"/>
    </row>
    <row r="845" spans="1:86">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Z845" s="100"/>
      <c r="AA845" s="100"/>
      <c r="AB845" s="100"/>
      <c r="AC845" s="100"/>
      <c r="AD845" s="100"/>
      <c r="AE845" s="100"/>
      <c r="AF845" s="100"/>
      <c r="AG845" s="100"/>
      <c r="AH845" s="100"/>
      <c r="AI845" s="100"/>
      <c r="AJ845" s="100"/>
      <c r="AK845" s="100"/>
      <c r="AL845" s="100"/>
      <c r="AM845" s="97"/>
      <c r="AN845" s="97"/>
      <c r="AO845" s="97"/>
      <c r="AP845" s="97"/>
      <c r="AQ845" s="97"/>
      <c r="AR845" s="97"/>
      <c r="AS845" s="97"/>
      <c r="AT845" s="97"/>
      <c r="AU845" s="97"/>
      <c r="AV845" s="97"/>
      <c r="AW845" s="97"/>
      <c r="AX845" s="97"/>
      <c r="AY845" s="97"/>
      <c r="AZ845" s="97"/>
      <c r="BA845" s="97"/>
      <c r="BB845" s="97"/>
      <c r="BC845" s="97"/>
      <c r="BD845" s="97"/>
      <c r="BE845" s="97"/>
      <c r="BF845" s="97"/>
      <c r="BG845" s="97"/>
      <c r="BH845" s="97"/>
      <c r="BI845" s="97"/>
      <c r="BJ845" s="97"/>
      <c r="BK845" s="97"/>
      <c r="BL845" s="97"/>
      <c r="BM845" s="97"/>
      <c r="BN845" s="97"/>
      <c r="BO845" s="97"/>
      <c r="BP845" s="97"/>
      <c r="BQ845" s="97"/>
      <c r="BR845" s="97"/>
      <c r="BS845" s="97"/>
      <c r="BT845" s="97"/>
      <c r="BU845" s="97"/>
      <c r="BV845" s="97"/>
      <c r="BW845" s="97"/>
      <c r="BX845" s="97"/>
      <c r="BY845" s="97"/>
      <c r="BZ845" s="97"/>
      <c r="CA845" s="97"/>
      <c r="CB845" s="97"/>
      <c r="CC845" s="97"/>
      <c r="CD845" s="97"/>
      <c r="CE845" s="97"/>
      <c r="CF845" s="97"/>
      <c r="CG845" s="97"/>
      <c r="CH845" s="97"/>
    </row>
    <row r="846" spans="1:8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Z846" s="100"/>
      <c r="AA846" s="100"/>
      <c r="AB846" s="100"/>
      <c r="AC846" s="100"/>
      <c r="AD846" s="100"/>
      <c r="AE846" s="100"/>
      <c r="AF846" s="100"/>
      <c r="AG846" s="100"/>
      <c r="AH846" s="100"/>
      <c r="AI846" s="100"/>
      <c r="AJ846" s="100"/>
      <c r="AK846" s="100"/>
      <c r="AL846" s="100"/>
      <c r="AM846" s="97"/>
      <c r="AN846" s="97"/>
      <c r="AO846" s="97"/>
      <c r="AP846" s="97"/>
      <c r="AQ846" s="97"/>
      <c r="AR846" s="97"/>
      <c r="AS846" s="97"/>
      <c r="AT846" s="97"/>
      <c r="AU846" s="97"/>
      <c r="AV846" s="97"/>
      <c r="AW846" s="97"/>
      <c r="AX846" s="97"/>
      <c r="AY846" s="97"/>
      <c r="AZ846" s="97"/>
      <c r="BA846" s="97"/>
      <c r="BB846" s="97"/>
      <c r="BC846" s="97"/>
      <c r="BD846" s="97"/>
      <c r="BE846" s="97"/>
      <c r="BF846" s="97"/>
      <c r="BG846" s="97"/>
      <c r="BH846" s="97"/>
      <c r="BI846" s="97"/>
      <c r="BJ846" s="97"/>
      <c r="BK846" s="97"/>
      <c r="BL846" s="97"/>
      <c r="BM846" s="97"/>
      <c r="BN846" s="97"/>
      <c r="BO846" s="97"/>
      <c r="BP846" s="97"/>
      <c r="BQ846" s="97"/>
      <c r="BR846" s="97"/>
      <c r="BS846" s="97"/>
      <c r="BT846" s="97"/>
      <c r="BU846" s="97"/>
      <c r="BV846" s="97"/>
      <c r="BW846" s="97"/>
      <c r="BX846" s="97"/>
      <c r="BY846" s="97"/>
      <c r="BZ846" s="97"/>
      <c r="CA846" s="97"/>
      <c r="CB846" s="97"/>
      <c r="CC846" s="97"/>
      <c r="CD846" s="97"/>
      <c r="CE846" s="97"/>
      <c r="CF846" s="97"/>
      <c r="CG846" s="97"/>
      <c r="CH846" s="97"/>
    </row>
    <row r="847" spans="1:86">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Z847" s="100"/>
      <c r="AA847" s="100"/>
      <c r="AB847" s="100"/>
      <c r="AC847" s="100"/>
      <c r="AD847" s="100"/>
      <c r="AE847" s="100"/>
      <c r="AF847" s="100"/>
      <c r="AG847" s="100"/>
      <c r="AH847" s="100"/>
      <c r="AI847" s="100"/>
      <c r="AJ847" s="100"/>
      <c r="AK847" s="100"/>
      <c r="AL847" s="100"/>
      <c r="AM847" s="97"/>
      <c r="AN847" s="97"/>
      <c r="AO847" s="97"/>
      <c r="AP847" s="97"/>
      <c r="AQ847" s="97"/>
      <c r="AR847" s="97"/>
      <c r="AS847" s="97"/>
      <c r="AT847" s="97"/>
      <c r="AU847" s="97"/>
      <c r="AV847" s="97"/>
      <c r="AW847" s="97"/>
      <c r="AX847" s="97"/>
      <c r="AY847" s="97"/>
      <c r="AZ847" s="97"/>
      <c r="BA847" s="97"/>
      <c r="BB847" s="97"/>
      <c r="BC847" s="97"/>
      <c r="BD847" s="97"/>
      <c r="BE847" s="97"/>
      <c r="BF847" s="97"/>
      <c r="BG847" s="97"/>
      <c r="BH847" s="97"/>
      <c r="BI847" s="97"/>
      <c r="BJ847" s="97"/>
      <c r="BK847" s="97"/>
      <c r="BL847" s="97"/>
      <c r="BM847" s="97"/>
      <c r="BN847" s="97"/>
      <c r="BO847" s="97"/>
      <c r="BP847" s="97"/>
      <c r="BQ847" s="97"/>
      <c r="BR847" s="97"/>
      <c r="BS847" s="97"/>
      <c r="BT847" s="97"/>
      <c r="BU847" s="97"/>
      <c r="BV847" s="97"/>
      <c r="BW847" s="97"/>
      <c r="BX847" s="97"/>
      <c r="BY847" s="97"/>
      <c r="BZ847" s="97"/>
      <c r="CA847" s="97"/>
      <c r="CB847" s="97"/>
      <c r="CC847" s="97"/>
      <c r="CD847" s="97"/>
      <c r="CE847" s="97"/>
      <c r="CF847" s="97"/>
      <c r="CG847" s="97"/>
      <c r="CH847" s="97"/>
    </row>
    <row r="848" spans="1:86">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Z848" s="100"/>
      <c r="AA848" s="100"/>
      <c r="AB848" s="100"/>
      <c r="AC848" s="100"/>
      <c r="AD848" s="100"/>
      <c r="AE848" s="100"/>
      <c r="AF848" s="100"/>
      <c r="AG848" s="100"/>
      <c r="AH848" s="100"/>
      <c r="AI848" s="100"/>
      <c r="AJ848" s="100"/>
      <c r="AK848" s="100"/>
      <c r="AL848" s="100"/>
      <c r="AM848" s="97"/>
      <c r="AN848" s="97"/>
      <c r="AO848" s="97"/>
      <c r="AP848" s="97"/>
      <c r="AQ848" s="97"/>
      <c r="AR848" s="97"/>
      <c r="AS848" s="97"/>
      <c r="AT848" s="97"/>
      <c r="AU848" s="97"/>
      <c r="AV848" s="97"/>
      <c r="AW848" s="97"/>
      <c r="AX848" s="97"/>
      <c r="AY848" s="97"/>
      <c r="AZ848" s="97"/>
      <c r="BA848" s="97"/>
      <c r="BB848" s="97"/>
      <c r="BC848" s="97"/>
      <c r="BD848" s="97"/>
      <c r="BE848" s="97"/>
      <c r="BF848" s="97"/>
      <c r="BG848" s="97"/>
      <c r="BH848" s="97"/>
      <c r="BI848" s="97"/>
      <c r="BJ848" s="97"/>
      <c r="BK848" s="97"/>
      <c r="BL848" s="97"/>
      <c r="BM848" s="97"/>
      <c r="BN848" s="97"/>
      <c r="BO848" s="97"/>
      <c r="BP848" s="97"/>
      <c r="BQ848" s="97"/>
      <c r="BR848" s="97"/>
      <c r="BS848" s="97"/>
      <c r="BT848" s="97"/>
      <c r="BU848" s="97"/>
      <c r="BV848" s="97"/>
      <c r="BW848" s="97"/>
      <c r="BX848" s="97"/>
      <c r="BY848" s="97"/>
      <c r="BZ848" s="97"/>
      <c r="CA848" s="97"/>
      <c r="CB848" s="97"/>
      <c r="CC848" s="97"/>
      <c r="CD848" s="97"/>
      <c r="CE848" s="97"/>
      <c r="CF848" s="97"/>
      <c r="CG848" s="97"/>
      <c r="CH848" s="97"/>
    </row>
    <row r="849" spans="1:86">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Z849" s="100"/>
      <c r="AA849" s="100"/>
      <c r="AB849" s="100"/>
      <c r="AC849" s="100"/>
      <c r="AD849" s="100"/>
      <c r="AE849" s="100"/>
      <c r="AF849" s="100"/>
      <c r="AG849" s="100"/>
      <c r="AH849" s="100"/>
      <c r="AI849" s="100"/>
      <c r="AJ849" s="100"/>
      <c r="AK849" s="100"/>
      <c r="AL849" s="100"/>
      <c r="AM849" s="97"/>
      <c r="AN849" s="97"/>
      <c r="AO849" s="97"/>
      <c r="AP849" s="97"/>
      <c r="AQ849" s="97"/>
      <c r="AR849" s="97"/>
      <c r="AS849" s="97"/>
      <c r="AT849" s="97"/>
      <c r="AU849" s="97"/>
      <c r="AV849" s="97"/>
      <c r="AW849" s="97"/>
      <c r="AX849" s="97"/>
      <c r="AY849" s="97"/>
      <c r="AZ849" s="97"/>
      <c r="BA849" s="97"/>
      <c r="BB849" s="97"/>
      <c r="BC849" s="97"/>
      <c r="BD849" s="97"/>
      <c r="BE849" s="97"/>
      <c r="BF849" s="97"/>
      <c r="BG849" s="97"/>
      <c r="BH849" s="97"/>
      <c r="BI849" s="97"/>
      <c r="BJ849" s="97"/>
      <c r="BK849" s="97"/>
      <c r="BL849" s="97"/>
      <c r="BM849" s="97"/>
      <c r="BN849" s="97"/>
      <c r="BO849" s="97"/>
      <c r="BP849" s="97"/>
      <c r="BQ849" s="97"/>
      <c r="BR849" s="97"/>
      <c r="BS849" s="97"/>
      <c r="BT849" s="97"/>
      <c r="BU849" s="97"/>
      <c r="BV849" s="97"/>
      <c r="BW849" s="97"/>
      <c r="BX849" s="97"/>
      <c r="BY849" s="97"/>
      <c r="BZ849" s="97"/>
      <c r="CA849" s="97"/>
      <c r="CB849" s="97"/>
      <c r="CC849" s="97"/>
      <c r="CD849" s="97"/>
      <c r="CE849" s="97"/>
      <c r="CF849" s="97"/>
      <c r="CG849" s="97"/>
      <c r="CH849" s="97"/>
    </row>
    <row r="850" spans="1:86">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Z850" s="100"/>
      <c r="AA850" s="100"/>
      <c r="AB850" s="100"/>
      <c r="AC850" s="100"/>
      <c r="AD850" s="100"/>
      <c r="AE850" s="100"/>
      <c r="AF850" s="100"/>
      <c r="AG850" s="100"/>
      <c r="AH850" s="100"/>
      <c r="AI850" s="100"/>
      <c r="AJ850" s="100"/>
      <c r="AK850" s="100"/>
      <c r="AL850" s="100"/>
      <c r="AM850" s="97"/>
      <c r="AN850" s="97"/>
      <c r="AO850" s="97"/>
      <c r="AP850" s="97"/>
      <c r="AQ850" s="97"/>
      <c r="AR850" s="97"/>
      <c r="AS850" s="97"/>
      <c r="AT850" s="97"/>
      <c r="AU850" s="97"/>
      <c r="AV850" s="97"/>
      <c r="AW850" s="97"/>
      <c r="AX850" s="97"/>
      <c r="AY850" s="97"/>
      <c r="AZ850" s="97"/>
      <c r="BA850" s="97"/>
      <c r="BB850" s="97"/>
      <c r="BC850" s="97"/>
      <c r="BD850" s="97"/>
      <c r="BE850" s="97"/>
      <c r="BF850" s="97"/>
      <c r="BG850" s="97"/>
      <c r="BH850" s="97"/>
      <c r="BI850" s="97"/>
      <c r="BJ850" s="97"/>
      <c r="BK850" s="97"/>
      <c r="BL850" s="97"/>
      <c r="BM850" s="97"/>
      <c r="BN850" s="97"/>
      <c r="BO850" s="97"/>
      <c r="BP850" s="97"/>
      <c r="BQ850" s="97"/>
      <c r="BR850" s="97"/>
      <c r="BS850" s="97"/>
      <c r="BT850" s="97"/>
      <c r="BU850" s="97"/>
      <c r="BV850" s="97"/>
      <c r="BW850" s="97"/>
      <c r="BX850" s="97"/>
      <c r="BY850" s="97"/>
      <c r="BZ850" s="97"/>
      <c r="CA850" s="97"/>
      <c r="CB850" s="97"/>
      <c r="CC850" s="97"/>
      <c r="CD850" s="97"/>
      <c r="CE850" s="97"/>
      <c r="CF850" s="97"/>
      <c r="CG850" s="97"/>
      <c r="CH850" s="97"/>
    </row>
    <row r="851" spans="1:86">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Z851" s="100"/>
      <c r="AA851" s="100"/>
      <c r="AB851" s="100"/>
      <c r="AC851" s="100"/>
      <c r="AD851" s="100"/>
      <c r="AE851" s="100"/>
      <c r="AF851" s="100"/>
      <c r="AG851" s="100"/>
      <c r="AH851" s="100"/>
      <c r="AI851" s="100"/>
      <c r="AJ851" s="100"/>
      <c r="AK851" s="100"/>
      <c r="AL851" s="100"/>
      <c r="AM851" s="97"/>
      <c r="AN851" s="97"/>
      <c r="AO851" s="97"/>
      <c r="AP851" s="97"/>
      <c r="AQ851" s="97"/>
      <c r="AR851" s="97"/>
      <c r="AS851" s="97"/>
      <c r="AT851" s="97"/>
      <c r="AU851" s="97"/>
      <c r="AV851" s="97"/>
      <c r="AW851" s="97"/>
      <c r="AX851" s="97"/>
      <c r="AY851" s="97"/>
      <c r="AZ851" s="97"/>
      <c r="BA851" s="97"/>
      <c r="BB851" s="97"/>
      <c r="BC851" s="97"/>
      <c r="BD851" s="97"/>
      <c r="BE851" s="97"/>
      <c r="BF851" s="97"/>
      <c r="BG851" s="97"/>
      <c r="BH851" s="97"/>
      <c r="BI851" s="97"/>
      <c r="BJ851" s="97"/>
      <c r="BK851" s="97"/>
      <c r="BL851" s="97"/>
      <c r="BM851" s="97"/>
      <c r="BN851" s="97"/>
      <c r="BO851" s="97"/>
      <c r="BP851" s="97"/>
      <c r="BQ851" s="97"/>
      <c r="BR851" s="97"/>
      <c r="BS851" s="97"/>
      <c r="BT851" s="97"/>
      <c r="BU851" s="97"/>
      <c r="BV851" s="97"/>
      <c r="BW851" s="97"/>
      <c r="BX851" s="97"/>
      <c r="BY851" s="97"/>
      <c r="BZ851" s="97"/>
      <c r="CA851" s="97"/>
      <c r="CB851" s="97"/>
      <c r="CC851" s="97"/>
      <c r="CD851" s="97"/>
      <c r="CE851" s="97"/>
      <c r="CF851" s="97"/>
      <c r="CG851" s="97"/>
      <c r="CH851" s="97"/>
    </row>
    <row r="852" spans="1:86">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Z852" s="100"/>
      <c r="AA852" s="100"/>
      <c r="AB852" s="100"/>
      <c r="AC852" s="100"/>
      <c r="AD852" s="100"/>
      <c r="AE852" s="100"/>
      <c r="AF852" s="100"/>
      <c r="AG852" s="100"/>
      <c r="AH852" s="100"/>
      <c r="AI852" s="100"/>
      <c r="AJ852" s="100"/>
      <c r="AK852" s="100"/>
      <c r="AL852" s="100"/>
      <c r="AM852" s="97"/>
      <c r="AN852" s="97"/>
      <c r="AO852" s="97"/>
      <c r="AP852" s="97"/>
      <c r="AQ852" s="97"/>
      <c r="AR852" s="97"/>
      <c r="AS852" s="97"/>
      <c r="AT852" s="97"/>
      <c r="AU852" s="97"/>
      <c r="AV852" s="97"/>
      <c r="AW852" s="97"/>
      <c r="AX852" s="97"/>
      <c r="AY852" s="97"/>
      <c r="AZ852" s="97"/>
      <c r="BA852" s="97"/>
      <c r="BB852" s="97"/>
      <c r="BC852" s="97"/>
      <c r="BD852" s="97"/>
      <c r="BE852" s="97"/>
      <c r="BF852" s="97"/>
      <c r="BG852" s="97"/>
      <c r="BH852" s="97"/>
      <c r="BI852" s="97"/>
      <c r="BJ852" s="97"/>
      <c r="BK852" s="97"/>
      <c r="BL852" s="97"/>
      <c r="BM852" s="97"/>
      <c r="BN852" s="97"/>
      <c r="BO852" s="97"/>
      <c r="BP852" s="97"/>
      <c r="BQ852" s="97"/>
      <c r="BR852" s="97"/>
      <c r="BS852" s="97"/>
      <c r="BT852" s="97"/>
      <c r="BU852" s="97"/>
      <c r="BV852" s="97"/>
      <c r="BW852" s="97"/>
      <c r="BX852" s="97"/>
      <c r="BY852" s="97"/>
      <c r="BZ852" s="97"/>
      <c r="CA852" s="97"/>
      <c r="CB852" s="97"/>
      <c r="CC852" s="97"/>
      <c r="CD852" s="97"/>
      <c r="CE852" s="97"/>
      <c r="CF852" s="97"/>
      <c r="CG852" s="97"/>
      <c r="CH852" s="97"/>
    </row>
    <row r="853" spans="1:86">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Z853" s="100"/>
      <c r="AA853" s="100"/>
      <c r="AB853" s="100"/>
      <c r="AC853" s="100"/>
      <c r="AD853" s="100"/>
      <c r="AE853" s="100"/>
      <c r="AF853" s="100"/>
      <c r="AG853" s="100"/>
      <c r="AH853" s="100"/>
      <c r="AI853" s="100"/>
      <c r="AJ853" s="100"/>
      <c r="AK853" s="100"/>
      <c r="AL853" s="100"/>
      <c r="AM853" s="97"/>
      <c r="AN853" s="97"/>
      <c r="AO853" s="97"/>
      <c r="AP853" s="97"/>
      <c r="AQ853" s="97"/>
      <c r="AR853" s="97"/>
      <c r="AS853" s="97"/>
      <c r="AT853" s="97"/>
      <c r="AU853" s="97"/>
      <c r="AV853" s="97"/>
      <c r="AW853" s="97"/>
      <c r="AX853" s="97"/>
      <c r="AY853" s="97"/>
      <c r="AZ853" s="97"/>
      <c r="BA853" s="97"/>
      <c r="BB853" s="97"/>
      <c r="BC853" s="97"/>
      <c r="BD853" s="97"/>
      <c r="BE853" s="97"/>
      <c r="BF853" s="97"/>
      <c r="BG853" s="97"/>
      <c r="BH853" s="97"/>
      <c r="BI853" s="97"/>
      <c r="BJ853" s="97"/>
      <c r="BK853" s="97"/>
      <c r="BL853" s="97"/>
      <c r="BM853" s="97"/>
      <c r="BN853" s="97"/>
      <c r="BO853" s="97"/>
      <c r="BP853" s="97"/>
      <c r="BQ853" s="97"/>
      <c r="BR853" s="97"/>
      <c r="BS853" s="97"/>
      <c r="BT853" s="97"/>
      <c r="BU853" s="97"/>
      <c r="BV853" s="97"/>
      <c r="BW853" s="97"/>
      <c r="BX853" s="97"/>
      <c r="BY853" s="97"/>
      <c r="BZ853" s="97"/>
      <c r="CA853" s="97"/>
      <c r="CB853" s="97"/>
      <c r="CC853" s="97"/>
      <c r="CD853" s="97"/>
      <c r="CE853" s="97"/>
      <c r="CF853" s="97"/>
      <c r="CG853" s="97"/>
      <c r="CH853" s="97"/>
    </row>
    <row r="854" spans="1:86">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Z854" s="100"/>
      <c r="AA854" s="100"/>
      <c r="AB854" s="100"/>
      <c r="AC854" s="100"/>
      <c r="AD854" s="100"/>
      <c r="AE854" s="100"/>
      <c r="AF854" s="100"/>
      <c r="AG854" s="100"/>
      <c r="AH854" s="100"/>
      <c r="AI854" s="100"/>
      <c r="AJ854" s="100"/>
      <c r="AK854" s="100"/>
      <c r="AL854" s="100"/>
      <c r="AM854" s="97"/>
      <c r="AN854" s="97"/>
      <c r="AO854" s="97"/>
      <c r="AP854" s="97"/>
      <c r="AQ854" s="97"/>
      <c r="AR854" s="97"/>
      <c r="AS854" s="97"/>
      <c r="AT854" s="97"/>
      <c r="AU854" s="97"/>
      <c r="AV854" s="97"/>
      <c r="AW854" s="97"/>
      <c r="AX854" s="97"/>
      <c r="AY854" s="97"/>
      <c r="AZ854" s="97"/>
      <c r="BA854" s="97"/>
      <c r="BB854" s="97"/>
      <c r="BC854" s="97"/>
      <c r="BD854" s="97"/>
      <c r="BE854" s="97"/>
      <c r="BF854" s="97"/>
      <c r="BG854" s="97"/>
      <c r="BH854" s="97"/>
      <c r="BI854" s="97"/>
      <c r="BJ854" s="97"/>
      <c r="BK854" s="97"/>
      <c r="BL854" s="97"/>
      <c r="BM854" s="97"/>
      <c r="BN854" s="97"/>
      <c r="BO854" s="97"/>
      <c r="BP854" s="97"/>
      <c r="BQ854" s="97"/>
      <c r="BR854" s="97"/>
      <c r="BS854" s="97"/>
      <c r="BT854" s="97"/>
      <c r="BU854" s="97"/>
      <c r="BV854" s="97"/>
      <c r="BW854" s="97"/>
      <c r="BX854" s="97"/>
      <c r="BY854" s="97"/>
      <c r="BZ854" s="97"/>
      <c r="CA854" s="97"/>
      <c r="CB854" s="97"/>
      <c r="CC854" s="97"/>
      <c r="CD854" s="97"/>
      <c r="CE854" s="97"/>
      <c r="CF854" s="97"/>
      <c r="CG854" s="97"/>
      <c r="CH854" s="97"/>
    </row>
    <row r="855" spans="1:86">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Z855" s="100"/>
      <c r="AA855" s="100"/>
      <c r="AB855" s="100"/>
      <c r="AC855" s="100"/>
      <c r="AD855" s="100"/>
      <c r="AE855" s="100"/>
      <c r="AF855" s="100"/>
      <c r="AG855" s="100"/>
      <c r="AH855" s="100"/>
      <c r="AI855" s="100"/>
      <c r="AJ855" s="100"/>
      <c r="AK855" s="100"/>
      <c r="AL855" s="100"/>
      <c r="AM855" s="97"/>
      <c r="AN855" s="97"/>
      <c r="AO855" s="97"/>
      <c r="AP855" s="97"/>
      <c r="AQ855" s="97"/>
      <c r="AR855" s="97"/>
      <c r="AS855" s="97"/>
      <c r="AT855" s="97"/>
      <c r="AU855" s="97"/>
      <c r="AV855" s="97"/>
      <c r="AW855" s="97"/>
      <c r="AX855" s="97"/>
      <c r="AY855" s="97"/>
      <c r="AZ855" s="97"/>
      <c r="BA855" s="97"/>
      <c r="BB855" s="97"/>
      <c r="BC855" s="97"/>
      <c r="BD855" s="97"/>
      <c r="BE855" s="97"/>
      <c r="BF855" s="97"/>
      <c r="BG855" s="97"/>
      <c r="BH855" s="97"/>
      <c r="BI855" s="97"/>
      <c r="BJ855" s="97"/>
      <c r="BK855" s="97"/>
      <c r="BL855" s="97"/>
      <c r="BM855" s="97"/>
      <c r="BN855" s="97"/>
      <c r="BO855" s="97"/>
      <c r="BP855" s="97"/>
      <c r="BQ855" s="97"/>
      <c r="BR855" s="97"/>
      <c r="BS855" s="97"/>
      <c r="BT855" s="97"/>
      <c r="BU855" s="97"/>
      <c r="BV855" s="97"/>
      <c r="BW855" s="97"/>
      <c r="BX855" s="97"/>
      <c r="BY855" s="97"/>
      <c r="BZ855" s="97"/>
      <c r="CA855" s="97"/>
      <c r="CB855" s="97"/>
      <c r="CC855" s="97"/>
      <c r="CD855" s="97"/>
      <c r="CE855" s="97"/>
      <c r="CF855" s="97"/>
      <c r="CG855" s="97"/>
      <c r="CH855" s="97"/>
    </row>
    <row r="856" spans="1:8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Z856" s="100"/>
      <c r="AA856" s="100"/>
      <c r="AB856" s="100"/>
      <c r="AC856" s="100"/>
      <c r="AD856" s="100"/>
      <c r="AE856" s="100"/>
      <c r="AF856" s="100"/>
      <c r="AG856" s="100"/>
      <c r="AH856" s="100"/>
      <c r="AI856" s="100"/>
      <c r="AJ856" s="100"/>
      <c r="AK856" s="100"/>
      <c r="AL856" s="100"/>
      <c r="AM856" s="97"/>
      <c r="AN856" s="97"/>
      <c r="AO856" s="97"/>
      <c r="AP856" s="97"/>
      <c r="AQ856" s="97"/>
      <c r="AR856" s="97"/>
      <c r="AS856" s="97"/>
      <c r="AT856" s="97"/>
      <c r="AU856" s="97"/>
      <c r="AV856" s="97"/>
      <c r="AW856" s="97"/>
      <c r="AX856" s="97"/>
      <c r="AY856" s="97"/>
      <c r="AZ856" s="97"/>
      <c r="BA856" s="97"/>
      <c r="BB856" s="97"/>
      <c r="BC856" s="97"/>
      <c r="BD856" s="97"/>
      <c r="BE856" s="97"/>
      <c r="BF856" s="97"/>
      <c r="BG856" s="97"/>
      <c r="BH856" s="97"/>
      <c r="BI856" s="97"/>
      <c r="BJ856" s="97"/>
      <c r="BK856" s="97"/>
      <c r="BL856" s="97"/>
      <c r="BM856" s="97"/>
      <c r="BN856" s="97"/>
      <c r="BO856" s="97"/>
      <c r="BP856" s="97"/>
      <c r="BQ856" s="97"/>
      <c r="BR856" s="97"/>
      <c r="BS856" s="97"/>
      <c r="BT856" s="97"/>
      <c r="BU856" s="97"/>
      <c r="BV856" s="97"/>
      <c r="BW856" s="97"/>
      <c r="BX856" s="97"/>
      <c r="BY856" s="97"/>
      <c r="BZ856" s="97"/>
      <c r="CA856" s="97"/>
      <c r="CB856" s="97"/>
      <c r="CC856" s="97"/>
      <c r="CD856" s="97"/>
      <c r="CE856" s="97"/>
      <c r="CF856" s="97"/>
      <c r="CG856" s="97"/>
      <c r="CH856" s="97"/>
    </row>
    <row r="857" spans="1:86">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Z857" s="100"/>
      <c r="AA857" s="100"/>
      <c r="AB857" s="100"/>
      <c r="AC857" s="100"/>
      <c r="AD857" s="100"/>
      <c r="AE857" s="100"/>
      <c r="AF857" s="100"/>
      <c r="AG857" s="100"/>
      <c r="AH857" s="100"/>
      <c r="AI857" s="100"/>
      <c r="AJ857" s="100"/>
      <c r="AK857" s="100"/>
      <c r="AL857" s="100"/>
      <c r="AM857" s="97"/>
      <c r="AN857" s="97"/>
      <c r="AO857" s="97"/>
      <c r="AP857" s="97"/>
      <c r="AQ857" s="97"/>
      <c r="AR857" s="97"/>
      <c r="AS857" s="97"/>
      <c r="AT857" s="97"/>
      <c r="AU857" s="97"/>
      <c r="AV857" s="97"/>
      <c r="AW857" s="97"/>
      <c r="AX857" s="97"/>
      <c r="AY857" s="97"/>
      <c r="AZ857" s="97"/>
      <c r="BA857" s="97"/>
      <c r="BB857" s="97"/>
      <c r="BC857" s="97"/>
      <c r="BD857" s="97"/>
      <c r="BE857" s="97"/>
      <c r="BF857" s="97"/>
      <c r="BG857" s="97"/>
      <c r="BH857" s="97"/>
      <c r="BI857" s="97"/>
      <c r="BJ857" s="97"/>
      <c r="BK857" s="97"/>
      <c r="BL857" s="97"/>
      <c r="BM857" s="97"/>
      <c r="BN857" s="97"/>
      <c r="BO857" s="97"/>
      <c r="BP857" s="97"/>
      <c r="BQ857" s="97"/>
      <c r="BR857" s="97"/>
      <c r="BS857" s="97"/>
      <c r="BT857" s="97"/>
      <c r="BU857" s="97"/>
      <c r="BV857" s="97"/>
      <c r="BW857" s="97"/>
      <c r="BX857" s="97"/>
      <c r="BY857" s="97"/>
      <c r="BZ857" s="97"/>
      <c r="CA857" s="97"/>
      <c r="CB857" s="97"/>
      <c r="CC857" s="97"/>
      <c r="CD857" s="97"/>
      <c r="CE857" s="97"/>
      <c r="CF857" s="97"/>
      <c r="CG857" s="97"/>
      <c r="CH857" s="97"/>
    </row>
    <row r="858" spans="1:86">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Z858" s="100"/>
      <c r="AA858" s="100"/>
      <c r="AB858" s="100"/>
      <c r="AC858" s="100"/>
      <c r="AD858" s="100"/>
      <c r="AE858" s="100"/>
      <c r="AF858" s="100"/>
      <c r="AG858" s="100"/>
      <c r="AH858" s="100"/>
      <c r="AI858" s="100"/>
      <c r="AJ858" s="100"/>
      <c r="AK858" s="100"/>
      <c r="AL858" s="100"/>
      <c r="AM858" s="97"/>
      <c r="AN858" s="97"/>
      <c r="AO858" s="97"/>
      <c r="AP858" s="97"/>
      <c r="AQ858" s="97"/>
      <c r="AR858" s="97"/>
      <c r="AS858" s="97"/>
      <c r="AT858" s="97"/>
      <c r="AU858" s="97"/>
      <c r="AV858" s="97"/>
      <c r="AW858" s="97"/>
      <c r="AX858" s="97"/>
      <c r="AY858" s="97"/>
      <c r="AZ858" s="97"/>
      <c r="BA858" s="97"/>
      <c r="BB858" s="97"/>
      <c r="BC858" s="97"/>
      <c r="BD858" s="97"/>
      <c r="BE858" s="97"/>
      <c r="BF858" s="97"/>
      <c r="BG858" s="97"/>
      <c r="BH858" s="97"/>
      <c r="BI858" s="97"/>
      <c r="BJ858" s="97"/>
      <c r="BK858" s="97"/>
      <c r="BL858" s="97"/>
      <c r="BM858" s="97"/>
      <c r="BN858" s="97"/>
      <c r="BO858" s="97"/>
      <c r="BP858" s="97"/>
      <c r="BQ858" s="97"/>
      <c r="BR858" s="97"/>
      <c r="BS858" s="97"/>
      <c r="BT858" s="97"/>
      <c r="BU858" s="97"/>
      <c r="BV858" s="97"/>
      <c r="BW858" s="97"/>
      <c r="BX858" s="97"/>
      <c r="BY858" s="97"/>
      <c r="BZ858" s="97"/>
      <c r="CA858" s="97"/>
      <c r="CB858" s="97"/>
      <c r="CC858" s="97"/>
      <c r="CD858" s="97"/>
      <c r="CE858" s="97"/>
      <c r="CF858" s="97"/>
      <c r="CG858" s="97"/>
      <c r="CH858" s="97"/>
    </row>
    <row r="859" spans="1:86">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Z859" s="100"/>
      <c r="AA859" s="100"/>
      <c r="AB859" s="100"/>
      <c r="AC859" s="100"/>
      <c r="AD859" s="100"/>
      <c r="AE859" s="100"/>
      <c r="AF859" s="100"/>
      <c r="AG859" s="100"/>
      <c r="AH859" s="100"/>
      <c r="AI859" s="100"/>
      <c r="AJ859" s="100"/>
      <c r="AK859" s="100"/>
      <c r="AL859" s="100"/>
      <c r="AM859" s="97"/>
      <c r="AN859" s="97"/>
      <c r="AO859" s="97"/>
      <c r="AP859" s="97"/>
      <c r="AQ859" s="97"/>
      <c r="AR859" s="97"/>
      <c r="AS859" s="97"/>
      <c r="AT859" s="97"/>
      <c r="AU859" s="97"/>
      <c r="AV859" s="97"/>
      <c r="AW859" s="97"/>
      <c r="AX859" s="97"/>
      <c r="AY859" s="97"/>
      <c r="AZ859" s="97"/>
      <c r="BA859" s="97"/>
      <c r="BB859" s="97"/>
      <c r="BC859" s="97"/>
      <c r="BD859" s="97"/>
      <c r="BE859" s="97"/>
      <c r="BF859" s="97"/>
      <c r="BG859" s="97"/>
      <c r="BH859" s="97"/>
      <c r="BI859" s="97"/>
      <c r="BJ859" s="97"/>
      <c r="BK859" s="97"/>
      <c r="BL859" s="97"/>
      <c r="BM859" s="97"/>
      <c r="BN859" s="97"/>
      <c r="BO859" s="97"/>
      <c r="BP859" s="97"/>
      <c r="BQ859" s="97"/>
      <c r="BR859" s="97"/>
      <c r="BS859" s="97"/>
      <c r="BT859" s="97"/>
      <c r="BU859" s="97"/>
      <c r="BV859" s="97"/>
      <c r="BW859" s="97"/>
      <c r="BX859" s="97"/>
      <c r="BY859" s="97"/>
      <c r="BZ859" s="97"/>
      <c r="CA859" s="97"/>
      <c r="CB859" s="97"/>
      <c r="CC859" s="97"/>
      <c r="CD859" s="97"/>
      <c r="CE859" s="97"/>
      <c r="CF859" s="97"/>
      <c r="CG859" s="97"/>
      <c r="CH859" s="97"/>
    </row>
    <row r="860" spans="1:86">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Z860" s="100"/>
      <c r="AA860" s="100"/>
      <c r="AB860" s="100"/>
      <c r="AC860" s="100"/>
      <c r="AD860" s="100"/>
      <c r="AE860" s="100"/>
      <c r="AF860" s="100"/>
      <c r="AG860" s="100"/>
      <c r="AH860" s="100"/>
      <c r="AI860" s="100"/>
      <c r="AJ860" s="100"/>
      <c r="AK860" s="100"/>
      <c r="AL860" s="100"/>
      <c r="AM860" s="97"/>
      <c r="AN860" s="97"/>
      <c r="AO860" s="97"/>
      <c r="AP860" s="97"/>
      <c r="AQ860" s="97"/>
      <c r="AR860" s="97"/>
      <c r="AS860" s="97"/>
      <c r="AT860" s="97"/>
      <c r="AU860" s="97"/>
      <c r="AV860" s="97"/>
      <c r="AW860" s="97"/>
      <c r="AX860" s="97"/>
      <c r="AY860" s="97"/>
      <c r="AZ860" s="97"/>
      <c r="BA860" s="97"/>
      <c r="BB860" s="97"/>
      <c r="BC860" s="97"/>
      <c r="BD860" s="97"/>
      <c r="BE860" s="97"/>
      <c r="BF860" s="97"/>
      <c r="BG860" s="97"/>
      <c r="BH860" s="97"/>
      <c r="BI860" s="97"/>
      <c r="BJ860" s="97"/>
      <c r="BK860" s="97"/>
      <c r="BL860" s="97"/>
      <c r="BM860" s="97"/>
      <c r="BN860" s="97"/>
      <c r="BO860" s="97"/>
      <c r="BP860" s="97"/>
      <c r="BQ860" s="97"/>
      <c r="BR860" s="97"/>
      <c r="BS860" s="97"/>
      <c r="BT860" s="97"/>
      <c r="BU860" s="97"/>
      <c r="BV860" s="97"/>
      <c r="BW860" s="97"/>
      <c r="BX860" s="97"/>
      <c r="BY860" s="97"/>
      <c r="BZ860" s="97"/>
      <c r="CA860" s="97"/>
      <c r="CB860" s="97"/>
      <c r="CC860" s="97"/>
      <c r="CD860" s="97"/>
      <c r="CE860" s="97"/>
      <c r="CF860" s="97"/>
      <c r="CG860" s="97"/>
      <c r="CH860" s="97"/>
    </row>
    <row r="861" spans="1:86">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Z861" s="100"/>
      <c r="AA861" s="100"/>
      <c r="AB861" s="100"/>
      <c r="AC861" s="100"/>
      <c r="AD861" s="100"/>
      <c r="AE861" s="100"/>
      <c r="AF861" s="100"/>
      <c r="AG861" s="100"/>
      <c r="AH861" s="100"/>
      <c r="AI861" s="100"/>
      <c r="AJ861" s="100"/>
      <c r="AK861" s="100"/>
      <c r="AL861" s="100"/>
      <c r="AM861" s="97"/>
      <c r="AN861" s="97"/>
      <c r="AO861" s="97"/>
      <c r="AP861" s="97"/>
      <c r="AQ861" s="97"/>
      <c r="AR861" s="97"/>
      <c r="AS861" s="97"/>
      <c r="AT861" s="97"/>
      <c r="AU861" s="97"/>
      <c r="AV861" s="97"/>
      <c r="AW861" s="97"/>
      <c r="AX861" s="97"/>
      <c r="AY861" s="97"/>
      <c r="AZ861" s="97"/>
      <c r="BA861" s="97"/>
      <c r="BB861" s="97"/>
      <c r="BC861" s="97"/>
      <c r="BD861" s="97"/>
      <c r="BE861" s="97"/>
      <c r="BF861" s="97"/>
      <c r="BG861" s="97"/>
      <c r="BH861" s="97"/>
      <c r="BI861" s="97"/>
      <c r="BJ861" s="97"/>
      <c r="BK861" s="97"/>
      <c r="BL861" s="97"/>
      <c r="BM861" s="97"/>
      <c r="BN861" s="97"/>
      <c r="BO861" s="97"/>
      <c r="BP861" s="97"/>
      <c r="BQ861" s="97"/>
      <c r="BR861" s="97"/>
      <c r="BS861" s="97"/>
      <c r="BT861" s="97"/>
      <c r="BU861" s="97"/>
      <c r="BV861" s="97"/>
      <c r="BW861" s="97"/>
      <c r="BX861" s="97"/>
      <c r="BY861" s="97"/>
      <c r="BZ861" s="97"/>
      <c r="CA861" s="97"/>
      <c r="CB861" s="97"/>
      <c r="CC861" s="97"/>
      <c r="CD861" s="97"/>
      <c r="CE861" s="97"/>
      <c r="CF861" s="97"/>
      <c r="CG861" s="97"/>
      <c r="CH861" s="97"/>
    </row>
    <row r="862" spans="1:86">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Z862" s="100"/>
      <c r="AA862" s="100"/>
      <c r="AB862" s="100"/>
      <c r="AC862" s="100"/>
      <c r="AD862" s="100"/>
      <c r="AE862" s="100"/>
      <c r="AF862" s="100"/>
      <c r="AG862" s="100"/>
      <c r="AH862" s="100"/>
      <c r="AI862" s="100"/>
      <c r="AJ862" s="100"/>
      <c r="AK862" s="100"/>
      <c r="AL862" s="100"/>
      <c r="AM862" s="97"/>
      <c r="AN862" s="97"/>
      <c r="AO862" s="97"/>
      <c r="AP862" s="97"/>
      <c r="AQ862" s="97"/>
      <c r="AR862" s="97"/>
      <c r="AS862" s="97"/>
      <c r="AT862" s="97"/>
      <c r="AU862" s="97"/>
      <c r="AV862" s="97"/>
      <c r="AW862" s="97"/>
      <c r="AX862" s="97"/>
      <c r="AY862" s="97"/>
      <c r="AZ862" s="97"/>
      <c r="BA862" s="97"/>
      <c r="BB862" s="97"/>
      <c r="BC862" s="97"/>
      <c r="BD862" s="97"/>
      <c r="BE862" s="97"/>
      <c r="BF862" s="97"/>
      <c r="BG862" s="97"/>
      <c r="BH862" s="97"/>
      <c r="BI862" s="97"/>
      <c r="BJ862" s="97"/>
      <c r="BK862" s="97"/>
      <c r="BL862" s="97"/>
      <c r="BM862" s="97"/>
      <c r="BN862" s="97"/>
      <c r="BO862" s="97"/>
      <c r="BP862" s="97"/>
      <c r="BQ862" s="97"/>
      <c r="BR862" s="97"/>
      <c r="BS862" s="97"/>
      <c r="BT862" s="97"/>
      <c r="BU862" s="97"/>
      <c r="BV862" s="97"/>
      <c r="BW862" s="97"/>
      <c r="BX862" s="97"/>
      <c r="BY862" s="97"/>
      <c r="BZ862" s="97"/>
      <c r="CA862" s="97"/>
      <c r="CB862" s="97"/>
      <c r="CC862" s="97"/>
      <c r="CD862" s="97"/>
      <c r="CE862" s="97"/>
      <c r="CF862" s="97"/>
      <c r="CG862" s="97"/>
      <c r="CH862" s="97"/>
    </row>
    <row r="863" spans="1:86">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Z863" s="100"/>
      <c r="AA863" s="100"/>
      <c r="AB863" s="100"/>
      <c r="AC863" s="100"/>
      <c r="AD863" s="100"/>
      <c r="AE863" s="100"/>
      <c r="AF863" s="100"/>
      <c r="AG863" s="100"/>
      <c r="AH863" s="100"/>
      <c r="AI863" s="100"/>
      <c r="AJ863" s="100"/>
      <c r="AK863" s="100"/>
      <c r="AL863" s="100"/>
      <c r="AM863" s="97"/>
      <c r="AN863" s="97"/>
      <c r="AO863" s="97"/>
      <c r="AP863" s="97"/>
      <c r="AQ863" s="97"/>
      <c r="AR863" s="97"/>
      <c r="AS863" s="97"/>
      <c r="AT863" s="97"/>
      <c r="AU863" s="97"/>
      <c r="AV863" s="97"/>
      <c r="AW863" s="97"/>
      <c r="AX863" s="97"/>
      <c r="AY863" s="97"/>
      <c r="AZ863" s="97"/>
      <c r="BA863" s="97"/>
      <c r="BB863" s="97"/>
      <c r="BC863" s="97"/>
      <c r="BD863" s="97"/>
      <c r="BE863" s="97"/>
      <c r="BF863" s="97"/>
      <c r="BG863" s="97"/>
      <c r="BH863" s="97"/>
      <c r="BI863" s="97"/>
      <c r="BJ863" s="97"/>
      <c r="BK863" s="97"/>
      <c r="BL863" s="97"/>
      <c r="BM863" s="97"/>
      <c r="BN863" s="97"/>
      <c r="BO863" s="97"/>
      <c r="BP863" s="97"/>
      <c r="BQ863" s="97"/>
      <c r="BR863" s="97"/>
      <c r="BS863" s="97"/>
      <c r="BT863" s="97"/>
      <c r="BU863" s="97"/>
      <c r="BV863" s="97"/>
      <c r="BW863" s="97"/>
      <c r="BX863" s="97"/>
      <c r="BY863" s="97"/>
      <c r="BZ863" s="97"/>
      <c r="CA863" s="97"/>
      <c r="CB863" s="97"/>
      <c r="CC863" s="97"/>
      <c r="CD863" s="97"/>
      <c r="CE863" s="97"/>
      <c r="CF863" s="97"/>
      <c r="CG863" s="97"/>
      <c r="CH863" s="97"/>
    </row>
    <row r="864" spans="1:86">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Z864" s="100"/>
      <c r="AA864" s="100"/>
      <c r="AB864" s="100"/>
      <c r="AC864" s="100"/>
      <c r="AD864" s="100"/>
      <c r="AE864" s="100"/>
      <c r="AF864" s="100"/>
      <c r="AG864" s="100"/>
      <c r="AH864" s="100"/>
      <c r="AI864" s="100"/>
      <c r="AJ864" s="100"/>
      <c r="AK864" s="100"/>
      <c r="AL864" s="100"/>
      <c r="AM864" s="97"/>
      <c r="AN864" s="97"/>
      <c r="AO864" s="97"/>
      <c r="AP864" s="97"/>
      <c r="AQ864" s="97"/>
      <c r="AR864" s="97"/>
      <c r="AS864" s="97"/>
      <c r="AT864" s="97"/>
      <c r="AU864" s="97"/>
      <c r="AV864" s="97"/>
      <c r="AW864" s="97"/>
      <c r="AX864" s="97"/>
      <c r="AY864" s="97"/>
      <c r="AZ864" s="97"/>
      <c r="BA864" s="97"/>
      <c r="BB864" s="97"/>
      <c r="BC864" s="97"/>
      <c r="BD864" s="97"/>
      <c r="BE864" s="97"/>
      <c r="BF864" s="97"/>
      <c r="BG864" s="97"/>
      <c r="BH864" s="97"/>
      <c r="BI864" s="97"/>
      <c r="BJ864" s="97"/>
      <c r="BK864" s="97"/>
      <c r="BL864" s="97"/>
      <c r="BM864" s="97"/>
      <c r="BN864" s="97"/>
      <c r="BO864" s="97"/>
      <c r="BP864" s="97"/>
      <c r="BQ864" s="97"/>
      <c r="BR864" s="97"/>
      <c r="BS864" s="97"/>
      <c r="BT864" s="97"/>
      <c r="BU864" s="97"/>
      <c r="BV864" s="97"/>
      <c r="BW864" s="97"/>
      <c r="BX864" s="97"/>
      <c r="BY864" s="97"/>
      <c r="BZ864" s="97"/>
      <c r="CA864" s="97"/>
      <c r="CB864" s="97"/>
      <c r="CC864" s="97"/>
      <c r="CD864" s="97"/>
      <c r="CE864" s="97"/>
      <c r="CF864" s="97"/>
      <c r="CG864" s="97"/>
      <c r="CH864" s="97"/>
    </row>
    <row r="865" spans="1:86">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Z865" s="100"/>
      <c r="AA865" s="100"/>
      <c r="AB865" s="100"/>
      <c r="AC865" s="100"/>
      <c r="AD865" s="100"/>
      <c r="AE865" s="100"/>
      <c r="AF865" s="100"/>
      <c r="AG865" s="100"/>
      <c r="AH865" s="100"/>
      <c r="AI865" s="100"/>
      <c r="AJ865" s="100"/>
      <c r="AK865" s="100"/>
      <c r="AL865" s="100"/>
      <c r="AM865" s="97"/>
      <c r="AN865" s="97"/>
      <c r="AO865" s="97"/>
      <c r="AP865" s="97"/>
      <c r="AQ865" s="97"/>
      <c r="AR865" s="97"/>
      <c r="AS865" s="97"/>
      <c r="AT865" s="97"/>
      <c r="AU865" s="97"/>
      <c r="AV865" s="97"/>
      <c r="AW865" s="97"/>
      <c r="AX865" s="97"/>
      <c r="AY865" s="97"/>
      <c r="AZ865" s="97"/>
      <c r="BA865" s="97"/>
      <c r="BB865" s="97"/>
      <c r="BC865" s="97"/>
      <c r="BD865" s="97"/>
      <c r="BE865" s="97"/>
      <c r="BF865" s="97"/>
      <c r="BG865" s="97"/>
      <c r="BH865" s="97"/>
      <c r="BI865" s="97"/>
      <c r="BJ865" s="97"/>
      <c r="BK865" s="97"/>
      <c r="BL865" s="97"/>
      <c r="BM865" s="97"/>
      <c r="BN865" s="97"/>
      <c r="BO865" s="97"/>
      <c r="BP865" s="97"/>
      <c r="BQ865" s="97"/>
      <c r="BR865" s="97"/>
      <c r="BS865" s="97"/>
      <c r="BT865" s="97"/>
      <c r="BU865" s="97"/>
      <c r="BV865" s="97"/>
      <c r="BW865" s="97"/>
      <c r="BX865" s="97"/>
      <c r="BY865" s="97"/>
      <c r="BZ865" s="97"/>
      <c r="CA865" s="97"/>
      <c r="CB865" s="97"/>
      <c r="CC865" s="97"/>
      <c r="CD865" s="97"/>
      <c r="CE865" s="97"/>
      <c r="CF865" s="97"/>
      <c r="CG865" s="97"/>
      <c r="CH865" s="97"/>
    </row>
    <row r="866" spans="1:8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Z866" s="100"/>
      <c r="AA866" s="100"/>
      <c r="AB866" s="100"/>
      <c r="AC866" s="100"/>
      <c r="AD866" s="100"/>
      <c r="AE866" s="100"/>
      <c r="AF866" s="100"/>
      <c r="AG866" s="100"/>
      <c r="AH866" s="100"/>
      <c r="AI866" s="100"/>
      <c r="AJ866" s="100"/>
      <c r="AK866" s="100"/>
      <c r="AL866" s="100"/>
      <c r="AM866" s="97"/>
      <c r="AN866" s="97"/>
      <c r="AO866" s="97"/>
      <c r="AP866" s="97"/>
      <c r="AQ866" s="97"/>
      <c r="AR866" s="97"/>
      <c r="AS866" s="97"/>
      <c r="AT866" s="97"/>
      <c r="AU866" s="97"/>
      <c r="AV866" s="97"/>
      <c r="AW866" s="97"/>
      <c r="AX866" s="97"/>
      <c r="AY866" s="97"/>
      <c r="AZ866" s="97"/>
      <c r="BA866" s="97"/>
      <c r="BB866" s="97"/>
      <c r="BC866" s="97"/>
      <c r="BD866" s="97"/>
      <c r="BE866" s="97"/>
      <c r="BF866" s="97"/>
      <c r="BG866" s="97"/>
      <c r="BH866" s="97"/>
      <c r="BI866" s="97"/>
      <c r="BJ866" s="97"/>
      <c r="BK866" s="97"/>
      <c r="BL866" s="97"/>
      <c r="BM866" s="97"/>
      <c r="BN866" s="97"/>
      <c r="BO866" s="97"/>
      <c r="BP866" s="97"/>
      <c r="BQ866" s="97"/>
      <c r="BR866" s="97"/>
      <c r="BS866" s="97"/>
      <c r="BT866" s="97"/>
      <c r="BU866" s="97"/>
      <c r="BV866" s="97"/>
      <c r="BW866" s="97"/>
      <c r="BX866" s="97"/>
      <c r="BY866" s="97"/>
      <c r="BZ866" s="97"/>
      <c r="CA866" s="97"/>
      <c r="CB866" s="97"/>
      <c r="CC866" s="97"/>
      <c r="CD866" s="97"/>
      <c r="CE866" s="97"/>
      <c r="CF866" s="97"/>
      <c r="CG866" s="97"/>
      <c r="CH866" s="97"/>
    </row>
    <row r="867" spans="1:86">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Z867" s="100"/>
      <c r="AA867" s="100"/>
      <c r="AB867" s="100"/>
      <c r="AC867" s="100"/>
      <c r="AD867" s="100"/>
      <c r="AE867" s="100"/>
      <c r="AF867" s="100"/>
      <c r="AG867" s="100"/>
      <c r="AH867" s="100"/>
      <c r="AI867" s="100"/>
      <c r="AJ867" s="100"/>
      <c r="AK867" s="100"/>
      <c r="AL867" s="100"/>
      <c r="AM867" s="97"/>
      <c r="AN867" s="97"/>
      <c r="AO867" s="97"/>
      <c r="AP867" s="97"/>
      <c r="AQ867" s="97"/>
      <c r="AR867" s="97"/>
      <c r="AS867" s="97"/>
      <c r="AT867" s="97"/>
      <c r="AU867" s="97"/>
      <c r="AV867" s="97"/>
      <c r="AW867" s="97"/>
      <c r="AX867" s="97"/>
      <c r="AY867" s="97"/>
      <c r="AZ867" s="97"/>
      <c r="BA867" s="97"/>
      <c r="BB867" s="97"/>
      <c r="BC867" s="97"/>
      <c r="BD867" s="97"/>
      <c r="BE867" s="97"/>
      <c r="BF867" s="97"/>
      <c r="BG867" s="97"/>
      <c r="BH867" s="97"/>
      <c r="BI867" s="97"/>
      <c r="BJ867" s="97"/>
      <c r="BK867" s="97"/>
      <c r="BL867" s="97"/>
      <c r="BM867" s="97"/>
      <c r="BN867" s="97"/>
      <c r="BO867" s="97"/>
      <c r="BP867" s="97"/>
      <c r="BQ867" s="97"/>
      <c r="BR867" s="97"/>
      <c r="BS867" s="97"/>
      <c r="BT867" s="97"/>
      <c r="BU867" s="97"/>
      <c r="BV867" s="97"/>
      <c r="BW867" s="97"/>
      <c r="BX867" s="97"/>
      <c r="BY867" s="97"/>
      <c r="BZ867" s="97"/>
      <c r="CA867" s="97"/>
      <c r="CB867" s="97"/>
      <c r="CC867" s="97"/>
      <c r="CD867" s="97"/>
      <c r="CE867" s="97"/>
      <c r="CF867" s="97"/>
      <c r="CG867" s="97"/>
      <c r="CH867" s="97"/>
    </row>
    <row r="868" spans="1:86">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Z868" s="100"/>
      <c r="AA868" s="100"/>
      <c r="AB868" s="100"/>
      <c r="AC868" s="100"/>
      <c r="AD868" s="100"/>
      <c r="AE868" s="100"/>
      <c r="AF868" s="100"/>
      <c r="AG868" s="100"/>
      <c r="AH868" s="100"/>
      <c r="AI868" s="100"/>
      <c r="AJ868" s="100"/>
      <c r="AK868" s="100"/>
      <c r="AL868" s="100"/>
      <c r="AM868" s="97"/>
      <c r="AN868" s="97"/>
      <c r="AO868" s="97"/>
      <c r="AP868" s="97"/>
      <c r="AQ868" s="97"/>
      <c r="AR868" s="97"/>
      <c r="AS868" s="97"/>
      <c r="AT868" s="97"/>
      <c r="AU868" s="97"/>
      <c r="AV868" s="97"/>
      <c r="AW868" s="97"/>
      <c r="AX868" s="97"/>
      <c r="AY868" s="97"/>
      <c r="AZ868" s="97"/>
      <c r="BA868" s="97"/>
      <c r="BB868" s="97"/>
      <c r="BC868" s="97"/>
      <c r="BD868" s="97"/>
      <c r="BE868" s="97"/>
      <c r="BF868" s="97"/>
      <c r="BG868" s="97"/>
      <c r="BH868" s="97"/>
      <c r="BI868" s="97"/>
      <c r="BJ868" s="97"/>
      <c r="BK868" s="97"/>
      <c r="BL868" s="97"/>
      <c r="BM868" s="97"/>
      <c r="BN868" s="97"/>
      <c r="BO868" s="97"/>
      <c r="BP868" s="97"/>
      <c r="BQ868" s="97"/>
      <c r="BR868" s="97"/>
      <c r="BS868" s="97"/>
      <c r="BT868" s="97"/>
      <c r="BU868" s="97"/>
      <c r="BV868" s="97"/>
      <c r="BW868" s="97"/>
      <c r="BX868" s="97"/>
      <c r="BY868" s="97"/>
      <c r="BZ868" s="97"/>
      <c r="CA868" s="97"/>
      <c r="CB868" s="97"/>
      <c r="CC868" s="97"/>
      <c r="CD868" s="97"/>
      <c r="CE868" s="97"/>
      <c r="CF868" s="97"/>
      <c r="CG868" s="97"/>
      <c r="CH868" s="97"/>
    </row>
    <row r="869" spans="1:86">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Z869" s="100"/>
      <c r="AA869" s="100"/>
      <c r="AB869" s="100"/>
      <c r="AC869" s="100"/>
      <c r="AD869" s="100"/>
      <c r="AE869" s="100"/>
      <c r="AF869" s="100"/>
      <c r="AG869" s="100"/>
      <c r="AH869" s="100"/>
      <c r="AI869" s="100"/>
      <c r="AJ869" s="100"/>
      <c r="AK869" s="100"/>
      <c r="AL869" s="100"/>
      <c r="AM869" s="97"/>
      <c r="AN869" s="97"/>
      <c r="AO869" s="97"/>
      <c r="AP869" s="97"/>
      <c r="AQ869" s="97"/>
      <c r="AR869" s="97"/>
      <c r="AS869" s="97"/>
      <c r="AT869" s="97"/>
      <c r="AU869" s="97"/>
      <c r="AV869" s="97"/>
      <c r="AW869" s="97"/>
      <c r="AX869" s="97"/>
      <c r="AY869" s="97"/>
      <c r="AZ869" s="97"/>
      <c r="BA869" s="97"/>
      <c r="BB869" s="97"/>
      <c r="BC869" s="97"/>
      <c r="BD869" s="97"/>
      <c r="BE869" s="97"/>
      <c r="BF869" s="97"/>
      <c r="BG869" s="97"/>
      <c r="BH869" s="97"/>
      <c r="BI869" s="97"/>
      <c r="BJ869" s="97"/>
      <c r="BK869" s="97"/>
      <c r="BL869" s="97"/>
      <c r="BM869" s="97"/>
      <c r="BN869" s="97"/>
      <c r="BO869" s="97"/>
      <c r="BP869" s="97"/>
      <c r="BQ869" s="97"/>
      <c r="BR869" s="97"/>
      <c r="BS869" s="97"/>
      <c r="BT869" s="97"/>
      <c r="BU869" s="97"/>
      <c r="BV869" s="97"/>
      <c r="BW869" s="97"/>
      <c r="BX869" s="97"/>
      <c r="BY869" s="97"/>
      <c r="BZ869" s="97"/>
      <c r="CA869" s="97"/>
      <c r="CB869" s="97"/>
      <c r="CC869" s="97"/>
      <c r="CD869" s="97"/>
      <c r="CE869" s="97"/>
      <c r="CF869" s="97"/>
      <c r="CG869" s="97"/>
      <c r="CH869" s="97"/>
    </row>
    <row r="870" spans="1:86">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Z870" s="100"/>
      <c r="AA870" s="100"/>
      <c r="AB870" s="100"/>
      <c r="AC870" s="100"/>
      <c r="AD870" s="100"/>
      <c r="AE870" s="100"/>
      <c r="AF870" s="100"/>
      <c r="AG870" s="100"/>
      <c r="AH870" s="100"/>
      <c r="AI870" s="100"/>
      <c r="AJ870" s="100"/>
      <c r="AK870" s="100"/>
      <c r="AL870" s="100"/>
      <c r="AM870" s="97"/>
      <c r="AN870" s="97"/>
      <c r="AO870" s="97"/>
      <c r="AP870" s="97"/>
      <c r="AQ870" s="97"/>
      <c r="AR870" s="97"/>
      <c r="AS870" s="97"/>
      <c r="AT870" s="97"/>
      <c r="AU870" s="97"/>
      <c r="AV870" s="97"/>
      <c r="AW870" s="97"/>
      <c r="AX870" s="97"/>
      <c r="AY870" s="97"/>
      <c r="AZ870" s="97"/>
      <c r="BA870" s="97"/>
      <c r="BB870" s="97"/>
      <c r="BC870" s="97"/>
      <c r="BD870" s="97"/>
      <c r="BE870" s="97"/>
      <c r="BF870" s="97"/>
      <c r="BG870" s="97"/>
      <c r="BH870" s="97"/>
      <c r="BI870" s="97"/>
      <c r="BJ870" s="97"/>
      <c r="BK870" s="97"/>
      <c r="BL870" s="97"/>
      <c r="BM870" s="97"/>
      <c r="BN870" s="97"/>
      <c r="BO870" s="97"/>
      <c r="BP870" s="97"/>
      <c r="BQ870" s="97"/>
      <c r="BR870" s="97"/>
      <c r="BS870" s="97"/>
      <c r="BT870" s="97"/>
      <c r="BU870" s="97"/>
      <c r="BV870" s="97"/>
      <c r="BW870" s="97"/>
      <c r="BX870" s="97"/>
      <c r="BY870" s="97"/>
      <c r="BZ870" s="97"/>
      <c r="CA870" s="97"/>
      <c r="CB870" s="97"/>
      <c r="CC870" s="97"/>
      <c r="CD870" s="97"/>
      <c r="CE870" s="97"/>
      <c r="CF870" s="97"/>
      <c r="CG870" s="97"/>
      <c r="CH870" s="97"/>
    </row>
    <row r="871" spans="1:86">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Z871" s="100"/>
      <c r="AA871" s="100"/>
      <c r="AB871" s="100"/>
      <c r="AC871" s="100"/>
      <c r="AD871" s="100"/>
      <c r="AE871" s="100"/>
      <c r="AF871" s="100"/>
      <c r="AG871" s="100"/>
      <c r="AH871" s="100"/>
      <c r="AI871" s="100"/>
      <c r="AJ871" s="100"/>
      <c r="AK871" s="100"/>
      <c r="AL871" s="100"/>
      <c r="AM871" s="97"/>
      <c r="AN871" s="97"/>
      <c r="AO871" s="97"/>
      <c r="AP871" s="97"/>
      <c r="AQ871" s="97"/>
      <c r="AR871" s="97"/>
      <c r="AS871" s="97"/>
      <c r="AT871" s="97"/>
      <c r="AU871" s="97"/>
      <c r="AV871" s="97"/>
      <c r="AW871" s="97"/>
      <c r="AX871" s="97"/>
      <c r="AY871" s="97"/>
      <c r="AZ871" s="97"/>
      <c r="BA871" s="97"/>
      <c r="BB871" s="97"/>
      <c r="BC871" s="97"/>
      <c r="BD871" s="97"/>
      <c r="BE871" s="97"/>
      <c r="BF871" s="97"/>
      <c r="BG871" s="97"/>
      <c r="BH871" s="97"/>
      <c r="BI871" s="97"/>
      <c r="BJ871" s="97"/>
      <c r="BK871" s="97"/>
      <c r="BL871" s="97"/>
      <c r="BM871" s="97"/>
      <c r="BN871" s="97"/>
      <c r="BO871" s="97"/>
      <c r="BP871" s="97"/>
      <c r="BQ871" s="97"/>
      <c r="BR871" s="97"/>
      <c r="BS871" s="97"/>
      <c r="BT871" s="97"/>
      <c r="BU871" s="97"/>
      <c r="BV871" s="97"/>
      <c r="BW871" s="97"/>
      <c r="BX871" s="97"/>
      <c r="BY871" s="97"/>
      <c r="BZ871" s="97"/>
      <c r="CA871" s="97"/>
      <c r="CB871" s="97"/>
      <c r="CC871" s="97"/>
      <c r="CD871" s="97"/>
      <c r="CE871" s="97"/>
      <c r="CF871" s="97"/>
      <c r="CG871" s="97"/>
      <c r="CH871" s="97"/>
    </row>
    <row r="872" spans="1:86">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Z872" s="100"/>
      <c r="AA872" s="100"/>
      <c r="AB872" s="100"/>
      <c r="AC872" s="100"/>
      <c r="AD872" s="100"/>
      <c r="AE872" s="100"/>
      <c r="AF872" s="100"/>
      <c r="AG872" s="100"/>
      <c r="AH872" s="100"/>
      <c r="AI872" s="100"/>
      <c r="AJ872" s="100"/>
      <c r="AK872" s="100"/>
      <c r="AL872" s="100"/>
      <c r="AM872" s="97"/>
      <c r="AN872" s="97"/>
      <c r="AO872" s="97"/>
      <c r="AP872" s="97"/>
      <c r="AQ872" s="97"/>
      <c r="AR872" s="97"/>
      <c r="AS872" s="97"/>
      <c r="AT872" s="97"/>
      <c r="AU872" s="97"/>
      <c r="AV872" s="97"/>
      <c r="AW872" s="97"/>
      <c r="AX872" s="97"/>
      <c r="AY872" s="97"/>
      <c r="AZ872" s="97"/>
      <c r="BA872" s="97"/>
      <c r="BB872" s="97"/>
      <c r="BC872" s="97"/>
      <c r="BD872" s="97"/>
      <c r="BE872" s="97"/>
      <c r="BF872" s="97"/>
      <c r="BG872" s="97"/>
      <c r="BH872" s="97"/>
      <c r="BI872" s="97"/>
      <c r="BJ872" s="97"/>
      <c r="BK872" s="97"/>
      <c r="BL872" s="97"/>
      <c r="BM872" s="97"/>
      <c r="BN872" s="97"/>
      <c r="BO872" s="97"/>
      <c r="BP872" s="97"/>
      <c r="BQ872" s="97"/>
      <c r="BR872" s="97"/>
      <c r="BS872" s="97"/>
      <c r="BT872" s="97"/>
      <c r="BU872" s="97"/>
      <c r="BV872" s="97"/>
      <c r="BW872" s="97"/>
      <c r="BX872" s="97"/>
      <c r="BY872" s="97"/>
      <c r="BZ872" s="97"/>
      <c r="CA872" s="97"/>
      <c r="CB872" s="97"/>
      <c r="CC872" s="97"/>
      <c r="CD872" s="97"/>
      <c r="CE872" s="97"/>
      <c r="CF872" s="97"/>
      <c r="CG872" s="97"/>
      <c r="CH872" s="97"/>
    </row>
    <row r="873" spans="1:86">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Z873" s="100"/>
      <c r="AA873" s="100"/>
      <c r="AB873" s="100"/>
      <c r="AC873" s="100"/>
      <c r="AD873" s="100"/>
      <c r="AE873" s="100"/>
      <c r="AF873" s="100"/>
      <c r="AG873" s="100"/>
      <c r="AH873" s="100"/>
      <c r="AI873" s="100"/>
      <c r="AJ873" s="100"/>
      <c r="AK873" s="100"/>
      <c r="AL873" s="100"/>
      <c r="AM873" s="97"/>
      <c r="AN873" s="97"/>
      <c r="AO873" s="97"/>
      <c r="AP873" s="97"/>
      <c r="AQ873" s="97"/>
      <c r="AR873" s="97"/>
      <c r="AS873" s="97"/>
      <c r="AT873" s="97"/>
      <c r="AU873" s="97"/>
      <c r="AV873" s="97"/>
      <c r="AW873" s="97"/>
      <c r="AX873" s="97"/>
      <c r="AY873" s="97"/>
      <c r="AZ873" s="97"/>
      <c r="BA873" s="97"/>
      <c r="BB873" s="97"/>
      <c r="BC873" s="97"/>
      <c r="BD873" s="97"/>
      <c r="BE873" s="97"/>
      <c r="BF873" s="97"/>
      <c r="BG873" s="97"/>
      <c r="BH873" s="97"/>
      <c r="BI873" s="97"/>
      <c r="BJ873" s="97"/>
      <c r="BK873" s="97"/>
      <c r="BL873" s="97"/>
      <c r="BM873" s="97"/>
      <c r="BN873" s="97"/>
      <c r="BO873" s="97"/>
      <c r="BP873" s="97"/>
      <c r="BQ873" s="97"/>
      <c r="BR873" s="97"/>
      <c r="BS873" s="97"/>
      <c r="BT873" s="97"/>
      <c r="BU873" s="97"/>
      <c r="BV873" s="97"/>
      <c r="BW873" s="97"/>
      <c r="BX873" s="97"/>
      <c r="BY873" s="97"/>
      <c r="BZ873" s="97"/>
      <c r="CA873" s="97"/>
      <c r="CB873" s="97"/>
      <c r="CC873" s="97"/>
      <c r="CD873" s="97"/>
      <c r="CE873" s="97"/>
      <c r="CF873" s="97"/>
      <c r="CG873" s="97"/>
      <c r="CH873" s="97"/>
    </row>
    <row r="874" spans="1:86">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Z874" s="100"/>
      <c r="AA874" s="100"/>
      <c r="AB874" s="100"/>
      <c r="AC874" s="100"/>
      <c r="AD874" s="100"/>
      <c r="AE874" s="100"/>
      <c r="AF874" s="100"/>
      <c r="AG874" s="100"/>
      <c r="AH874" s="100"/>
      <c r="AI874" s="100"/>
      <c r="AJ874" s="100"/>
      <c r="AK874" s="100"/>
      <c r="AL874" s="100"/>
      <c r="AM874" s="97"/>
      <c r="AN874" s="97"/>
      <c r="AO874" s="97"/>
      <c r="AP874" s="97"/>
      <c r="AQ874" s="97"/>
      <c r="AR874" s="97"/>
      <c r="AS874" s="97"/>
      <c r="AT874" s="97"/>
      <c r="AU874" s="97"/>
      <c r="AV874" s="97"/>
      <c r="AW874" s="97"/>
      <c r="AX874" s="97"/>
      <c r="AY874" s="97"/>
      <c r="AZ874" s="97"/>
      <c r="BA874" s="97"/>
      <c r="BB874" s="97"/>
      <c r="BC874" s="97"/>
      <c r="BD874" s="97"/>
      <c r="BE874" s="97"/>
      <c r="BF874" s="97"/>
      <c r="BG874" s="97"/>
      <c r="BH874" s="97"/>
      <c r="BI874" s="97"/>
      <c r="BJ874" s="97"/>
      <c r="BK874" s="97"/>
      <c r="BL874" s="97"/>
      <c r="BM874" s="97"/>
      <c r="BN874" s="97"/>
      <c r="BO874" s="97"/>
      <c r="BP874" s="97"/>
      <c r="BQ874" s="97"/>
      <c r="BR874" s="97"/>
      <c r="BS874" s="97"/>
      <c r="BT874" s="97"/>
      <c r="BU874" s="97"/>
      <c r="BV874" s="97"/>
      <c r="BW874" s="97"/>
      <c r="BX874" s="97"/>
      <c r="BY874" s="97"/>
      <c r="BZ874" s="97"/>
      <c r="CA874" s="97"/>
      <c r="CB874" s="97"/>
      <c r="CC874" s="97"/>
      <c r="CD874" s="97"/>
      <c r="CE874" s="97"/>
      <c r="CF874" s="97"/>
      <c r="CG874" s="97"/>
      <c r="CH874" s="97"/>
    </row>
    <row r="875" spans="1:86">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Z875" s="100"/>
      <c r="AA875" s="100"/>
      <c r="AB875" s="100"/>
      <c r="AC875" s="100"/>
      <c r="AD875" s="100"/>
      <c r="AE875" s="100"/>
      <c r="AF875" s="100"/>
      <c r="AG875" s="100"/>
      <c r="AH875" s="100"/>
      <c r="AI875" s="100"/>
      <c r="AJ875" s="100"/>
      <c r="AK875" s="100"/>
      <c r="AL875" s="100"/>
      <c r="AM875" s="97"/>
      <c r="AN875" s="97"/>
      <c r="AO875" s="97"/>
      <c r="AP875" s="97"/>
      <c r="AQ875" s="97"/>
      <c r="AR875" s="97"/>
      <c r="AS875" s="97"/>
      <c r="AT875" s="97"/>
      <c r="AU875" s="97"/>
      <c r="AV875" s="97"/>
      <c r="AW875" s="97"/>
      <c r="AX875" s="97"/>
      <c r="AY875" s="97"/>
      <c r="AZ875" s="97"/>
      <c r="BA875" s="97"/>
      <c r="BB875" s="97"/>
      <c r="BC875" s="97"/>
      <c r="BD875" s="97"/>
      <c r="BE875" s="97"/>
      <c r="BF875" s="97"/>
      <c r="BG875" s="97"/>
      <c r="BH875" s="97"/>
      <c r="BI875" s="97"/>
      <c r="BJ875" s="97"/>
      <c r="BK875" s="97"/>
      <c r="BL875" s="97"/>
      <c r="BM875" s="97"/>
      <c r="BN875" s="97"/>
      <c r="BO875" s="97"/>
      <c r="BP875" s="97"/>
      <c r="BQ875" s="97"/>
      <c r="BR875" s="97"/>
      <c r="BS875" s="97"/>
      <c r="BT875" s="97"/>
      <c r="BU875" s="97"/>
      <c r="BV875" s="97"/>
      <c r="BW875" s="97"/>
      <c r="BX875" s="97"/>
      <c r="BY875" s="97"/>
      <c r="BZ875" s="97"/>
      <c r="CA875" s="97"/>
      <c r="CB875" s="97"/>
      <c r="CC875" s="97"/>
      <c r="CD875" s="97"/>
      <c r="CE875" s="97"/>
      <c r="CF875" s="97"/>
      <c r="CG875" s="97"/>
      <c r="CH875" s="97"/>
    </row>
    <row r="876" spans="1:8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Z876" s="100"/>
      <c r="AA876" s="100"/>
      <c r="AB876" s="100"/>
      <c r="AC876" s="100"/>
      <c r="AD876" s="100"/>
      <c r="AE876" s="100"/>
      <c r="AF876" s="100"/>
      <c r="AG876" s="100"/>
      <c r="AH876" s="100"/>
      <c r="AI876" s="100"/>
      <c r="AJ876" s="100"/>
      <c r="AK876" s="100"/>
      <c r="AL876" s="100"/>
      <c r="AM876" s="97"/>
      <c r="AN876" s="97"/>
      <c r="AO876" s="97"/>
      <c r="AP876" s="97"/>
      <c r="AQ876" s="97"/>
      <c r="AR876" s="97"/>
      <c r="AS876" s="97"/>
      <c r="AT876" s="97"/>
      <c r="AU876" s="97"/>
      <c r="AV876" s="97"/>
      <c r="AW876" s="97"/>
      <c r="AX876" s="97"/>
      <c r="AY876" s="97"/>
      <c r="AZ876" s="97"/>
      <c r="BA876" s="97"/>
      <c r="BB876" s="97"/>
      <c r="BC876" s="97"/>
      <c r="BD876" s="97"/>
      <c r="BE876" s="97"/>
      <c r="BF876" s="97"/>
      <c r="BG876" s="97"/>
      <c r="BH876" s="97"/>
      <c r="BI876" s="97"/>
      <c r="BJ876" s="97"/>
      <c r="BK876" s="97"/>
      <c r="BL876" s="97"/>
      <c r="BM876" s="97"/>
      <c r="BN876" s="97"/>
      <c r="BO876" s="97"/>
      <c r="BP876" s="97"/>
      <c r="BQ876" s="97"/>
      <c r="BR876" s="97"/>
      <c r="BS876" s="97"/>
      <c r="BT876" s="97"/>
      <c r="BU876" s="97"/>
      <c r="BV876" s="97"/>
      <c r="BW876" s="97"/>
      <c r="BX876" s="97"/>
      <c r="BY876" s="97"/>
      <c r="BZ876" s="97"/>
      <c r="CA876" s="97"/>
      <c r="CB876" s="97"/>
      <c r="CC876" s="97"/>
      <c r="CD876" s="97"/>
      <c r="CE876" s="97"/>
      <c r="CF876" s="97"/>
      <c r="CG876" s="97"/>
      <c r="CH876" s="97"/>
    </row>
    <row r="877" spans="1:86">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Z877" s="100"/>
      <c r="AA877" s="100"/>
      <c r="AB877" s="100"/>
      <c r="AC877" s="100"/>
      <c r="AD877" s="100"/>
      <c r="AE877" s="100"/>
      <c r="AF877" s="100"/>
      <c r="AG877" s="100"/>
      <c r="AH877" s="100"/>
      <c r="AI877" s="100"/>
      <c r="AJ877" s="100"/>
      <c r="AK877" s="100"/>
      <c r="AL877" s="100"/>
      <c r="AM877" s="97"/>
      <c r="AN877" s="97"/>
      <c r="AO877" s="97"/>
      <c r="AP877" s="97"/>
      <c r="AQ877" s="97"/>
      <c r="AR877" s="97"/>
      <c r="AS877" s="97"/>
      <c r="AT877" s="97"/>
      <c r="AU877" s="97"/>
      <c r="AV877" s="97"/>
      <c r="AW877" s="97"/>
      <c r="AX877" s="97"/>
      <c r="AY877" s="97"/>
      <c r="AZ877" s="97"/>
      <c r="BA877" s="97"/>
      <c r="BB877" s="97"/>
      <c r="BC877" s="97"/>
      <c r="BD877" s="97"/>
      <c r="BE877" s="97"/>
      <c r="BF877" s="97"/>
      <c r="BG877" s="97"/>
      <c r="BH877" s="97"/>
      <c r="BI877" s="97"/>
      <c r="BJ877" s="97"/>
      <c r="BK877" s="97"/>
      <c r="BL877" s="97"/>
      <c r="BM877" s="97"/>
      <c r="BN877" s="97"/>
      <c r="BO877" s="97"/>
      <c r="BP877" s="97"/>
      <c r="BQ877" s="97"/>
      <c r="BR877" s="97"/>
      <c r="BS877" s="97"/>
      <c r="BT877" s="97"/>
      <c r="BU877" s="97"/>
      <c r="BV877" s="97"/>
      <c r="BW877" s="97"/>
      <c r="BX877" s="97"/>
      <c r="BY877" s="97"/>
      <c r="BZ877" s="97"/>
      <c r="CA877" s="97"/>
      <c r="CB877" s="97"/>
      <c r="CC877" s="97"/>
      <c r="CD877" s="97"/>
      <c r="CE877" s="97"/>
      <c r="CF877" s="97"/>
      <c r="CG877" s="97"/>
      <c r="CH877" s="97"/>
    </row>
    <row r="878" spans="1:86">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Z878" s="100"/>
      <c r="AA878" s="100"/>
      <c r="AB878" s="100"/>
      <c r="AC878" s="100"/>
      <c r="AD878" s="100"/>
      <c r="AE878" s="100"/>
      <c r="AF878" s="100"/>
      <c r="AG878" s="100"/>
      <c r="AH878" s="100"/>
      <c r="AI878" s="100"/>
      <c r="AJ878" s="100"/>
      <c r="AK878" s="100"/>
      <c r="AL878" s="100"/>
      <c r="AM878" s="97"/>
      <c r="AN878" s="97"/>
      <c r="AO878" s="97"/>
      <c r="AP878" s="97"/>
      <c r="AQ878" s="97"/>
      <c r="AR878" s="97"/>
      <c r="AS878" s="97"/>
      <c r="AT878" s="97"/>
      <c r="AU878" s="97"/>
      <c r="AV878" s="97"/>
      <c r="AW878" s="97"/>
      <c r="AX878" s="97"/>
      <c r="AY878" s="97"/>
      <c r="AZ878" s="97"/>
      <c r="BA878" s="97"/>
      <c r="BB878" s="97"/>
      <c r="BC878" s="97"/>
      <c r="BD878" s="97"/>
      <c r="BE878" s="97"/>
      <c r="BF878" s="97"/>
      <c r="BG878" s="97"/>
      <c r="BH878" s="97"/>
      <c r="BI878" s="97"/>
      <c r="BJ878" s="97"/>
      <c r="BK878" s="97"/>
      <c r="BL878" s="97"/>
      <c r="BM878" s="97"/>
      <c r="BN878" s="97"/>
      <c r="BO878" s="97"/>
      <c r="BP878" s="97"/>
      <c r="BQ878" s="97"/>
      <c r="BR878" s="97"/>
      <c r="BS878" s="97"/>
      <c r="BT878" s="97"/>
      <c r="BU878" s="97"/>
      <c r="BV878" s="97"/>
      <c r="BW878" s="97"/>
      <c r="BX878" s="97"/>
      <c r="BY878" s="97"/>
      <c r="BZ878" s="97"/>
      <c r="CA878" s="97"/>
      <c r="CB878" s="97"/>
      <c r="CC878" s="97"/>
      <c r="CD878" s="97"/>
      <c r="CE878" s="97"/>
      <c r="CF878" s="97"/>
      <c r="CG878" s="97"/>
      <c r="CH878" s="97"/>
    </row>
    <row r="879" spans="1:86">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Z879" s="100"/>
      <c r="AA879" s="100"/>
      <c r="AB879" s="100"/>
      <c r="AC879" s="100"/>
      <c r="AD879" s="100"/>
      <c r="AE879" s="100"/>
      <c r="AF879" s="100"/>
      <c r="AG879" s="100"/>
      <c r="AH879" s="100"/>
      <c r="AI879" s="100"/>
      <c r="AJ879" s="100"/>
      <c r="AK879" s="100"/>
      <c r="AL879" s="100"/>
      <c r="AM879" s="97"/>
      <c r="AN879" s="97"/>
      <c r="AO879" s="97"/>
      <c r="AP879" s="97"/>
      <c r="AQ879" s="97"/>
      <c r="AR879" s="97"/>
      <c r="AS879" s="97"/>
      <c r="AT879" s="97"/>
      <c r="AU879" s="97"/>
      <c r="AV879" s="97"/>
      <c r="AW879" s="97"/>
      <c r="AX879" s="97"/>
      <c r="AY879" s="97"/>
      <c r="AZ879" s="97"/>
      <c r="BA879" s="97"/>
      <c r="BB879" s="97"/>
      <c r="BC879" s="97"/>
      <c r="BD879" s="97"/>
      <c r="BE879" s="97"/>
      <c r="BF879" s="97"/>
      <c r="BG879" s="97"/>
      <c r="BH879" s="97"/>
      <c r="BI879" s="97"/>
      <c r="BJ879" s="97"/>
      <c r="BK879" s="97"/>
      <c r="BL879" s="97"/>
      <c r="BM879" s="97"/>
      <c r="BN879" s="97"/>
      <c r="BO879" s="97"/>
      <c r="BP879" s="97"/>
      <c r="BQ879" s="97"/>
      <c r="BR879" s="97"/>
      <c r="BS879" s="97"/>
      <c r="BT879" s="97"/>
      <c r="BU879" s="97"/>
      <c r="BV879" s="97"/>
      <c r="BW879" s="97"/>
      <c r="BX879" s="97"/>
      <c r="BY879" s="97"/>
      <c r="BZ879" s="97"/>
      <c r="CA879" s="97"/>
      <c r="CB879" s="97"/>
      <c r="CC879" s="97"/>
      <c r="CD879" s="97"/>
      <c r="CE879" s="97"/>
      <c r="CF879" s="97"/>
      <c r="CG879" s="97"/>
      <c r="CH879" s="97"/>
    </row>
    <row r="880" spans="1:86">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Z880" s="100"/>
      <c r="AA880" s="100"/>
      <c r="AB880" s="100"/>
      <c r="AC880" s="100"/>
      <c r="AD880" s="100"/>
      <c r="AE880" s="100"/>
      <c r="AF880" s="100"/>
      <c r="AG880" s="100"/>
      <c r="AH880" s="100"/>
      <c r="AI880" s="100"/>
      <c r="AJ880" s="100"/>
      <c r="AK880" s="100"/>
      <c r="AL880" s="100"/>
      <c r="AM880" s="97"/>
      <c r="AN880" s="97"/>
      <c r="AO880" s="97"/>
      <c r="AP880" s="97"/>
      <c r="AQ880" s="97"/>
      <c r="AR880" s="97"/>
      <c r="AS880" s="97"/>
      <c r="AT880" s="97"/>
      <c r="AU880" s="97"/>
      <c r="AV880" s="97"/>
      <c r="AW880" s="97"/>
      <c r="AX880" s="97"/>
      <c r="AY880" s="97"/>
      <c r="AZ880" s="97"/>
      <c r="BA880" s="97"/>
      <c r="BB880" s="97"/>
      <c r="BC880" s="97"/>
      <c r="BD880" s="97"/>
      <c r="BE880" s="97"/>
      <c r="BF880" s="97"/>
      <c r="BG880" s="97"/>
      <c r="BH880" s="97"/>
      <c r="BI880" s="97"/>
      <c r="BJ880" s="97"/>
      <c r="BK880" s="97"/>
      <c r="BL880" s="97"/>
      <c r="BM880" s="97"/>
      <c r="BN880" s="97"/>
      <c r="BO880" s="97"/>
      <c r="BP880" s="97"/>
      <c r="BQ880" s="97"/>
      <c r="BR880" s="97"/>
      <c r="BS880" s="97"/>
      <c r="BT880" s="97"/>
      <c r="BU880" s="97"/>
      <c r="BV880" s="97"/>
      <c r="BW880" s="97"/>
      <c r="BX880" s="97"/>
      <c r="BY880" s="97"/>
      <c r="BZ880" s="97"/>
      <c r="CA880" s="97"/>
      <c r="CB880" s="97"/>
      <c r="CC880" s="97"/>
      <c r="CD880" s="97"/>
      <c r="CE880" s="97"/>
      <c r="CF880" s="97"/>
      <c r="CG880" s="97"/>
      <c r="CH880" s="97"/>
    </row>
    <row r="881" spans="1:86">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Z881" s="100"/>
      <c r="AA881" s="100"/>
      <c r="AB881" s="100"/>
      <c r="AC881" s="100"/>
      <c r="AD881" s="100"/>
      <c r="AE881" s="100"/>
      <c r="AF881" s="100"/>
      <c r="AG881" s="100"/>
      <c r="AH881" s="100"/>
      <c r="AI881" s="100"/>
      <c r="AJ881" s="100"/>
      <c r="AK881" s="100"/>
      <c r="AL881" s="100"/>
      <c r="AM881" s="97"/>
      <c r="AN881" s="97"/>
      <c r="AO881" s="97"/>
      <c r="AP881" s="97"/>
      <c r="AQ881" s="97"/>
      <c r="AR881" s="97"/>
      <c r="AS881" s="97"/>
      <c r="AT881" s="97"/>
      <c r="AU881" s="97"/>
      <c r="AV881" s="97"/>
      <c r="AW881" s="97"/>
      <c r="AX881" s="97"/>
      <c r="AY881" s="97"/>
      <c r="AZ881" s="97"/>
      <c r="BA881" s="97"/>
      <c r="BB881" s="97"/>
      <c r="BC881" s="97"/>
      <c r="BD881" s="97"/>
      <c r="BE881" s="97"/>
      <c r="BF881" s="97"/>
      <c r="BG881" s="97"/>
      <c r="BH881" s="97"/>
      <c r="BI881" s="97"/>
      <c r="BJ881" s="97"/>
      <c r="BK881" s="97"/>
      <c r="BL881" s="97"/>
      <c r="BM881" s="97"/>
      <c r="BN881" s="97"/>
      <c r="BO881" s="97"/>
      <c r="BP881" s="97"/>
      <c r="BQ881" s="97"/>
      <c r="BR881" s="97"/>
      <c r="BS881" s="97"/>
      <c r="BT881" s="97"/>
      <c r="BU881" s="97"/>
      <c r="BV881" s="97"/>
      <c r="BW881" s="97"/>
      <c r="BX881" s="97"/>
      <c r="BY881" s="97"/>
      <c r="BZ881" s="97"/>
      <c r="CA881" s="97"/>
      <c r="CB881" s="97"/>
      <c r="CC881" s="97"/>
      <c r="CD881" s="97"/>
      <c r="CE881" s="97"/>
      <c r="CF881" s="97"/>
      <c r="CG881" s="97"/>
      <c r="CH881" s="97"/>
    </row>
    <row r="882" spans="1:86">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Z882" s="100"/>
      <c r="AA882" s="100"/>
      <c r="AB882" s="100"/>
      <c r="AC882" s="100"/>
      <c r="AD882" s="100"/>
      <c r="AE882" s="100"/>
      <c r="AF882" s="100"/>
      <c r="AG882" s="100"/>
      <c r="AH882" s="100"/>
      <c r="AI882" s="100"/>
      <c r="AJ882" s="100"/>
      <c r="AK882" s="100"/>
      <c r="AL882" s="100"/>
      <c r="AM882" s="97"/>
      <c r="AN882" s="97"/>
      <c r="AO882" s="97"/>
      <c r="AP882" s="97"/>
      <c r="AQ882" s="97"/>
      <c r="AR882" s="97"/>
      <c r="AS882" s="97"/>
      <c r="AT882" s="97"/>
      <c r="AU882" s="97"/>
      <c r="AV882" s="97"/>
      <c r="AW882" s="97"/>
      <c r="AX882" s="97"/>
      <c r="AY882" s="97"/>
      <c r="AZ882" s="97"/>
      <c r="BA882" s="97"/>
      <c r="BB882" s="97"/>
      <c r="BC882" s="97"/>
      <c r="BD882" s="97"/>
      <c r="BE882" s="97"/>
      <c r="BF882" s="97"/>
      <c r="BG882" s="97"/>
      <c r="BH882" s="97"/>
      <c r="BI882" s="97"/>
      <c r="BJ882" s="97"/>
      <c r="BK882" s="97"/>
      <c r="BL882" s="97"/>
      <c r="BM882" s="97"/>
      <c r="BN882" s="97"/>
      <c r="BO882" s="97"/>
      <c r="BP882" s="97"/>
      <c r="BQ882" s="97"/>
      <c r="BR882" s="97"/>
      <c r="BS882" s="97"/>
      <c r="BT882" s="97"/>
      <c r="BU882" s="97"/>
      <c r="BV882" s="97"/>
      <c r="BW882" s="97"/>
      <c r="BX882" s="97"/>
      <c r="BY882" s="97"/>
      <c r="BZ882" s="97"/>
      <c r="CA882" s="97"/>
      <c r="CB882" s="97"/>
      <c r="CC882" s="97"/>
      <c r="CD882" s="97"/>
      <c r="CE882" s="97"/>
      <c r="CF882" s="97"/>
      <c r="CG882" s="97"/>
      <c r="CH882" s="97"/>
    </row>
    <row r="883" spans="1:86">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Z883" s="100"/>
      <c r="AA883" s="100"/>
      <c r="AB883" s="100"/>
      <c r="AC883" s="100"/>
      <c r="AD883" s="100"/>
      <c r="AE883" s="100"/>
      <c r="AF883" s="100"/>
      <c r="AG883" s="100"/>
      <c r="AH883" s="100"/>
      <c r="AI883" s="100"/>
      <c r="AJ883" s="100"/>
      <c r="AK883" s="100"/>
      <c r="AL883" s="100"/>
      <c r="AM883" s="97"/>
      <c r="AN883" s="97"/>
      <c r="AO883" s="97"/>
      <c r="AP883" s="97"/>
      <c r="AQ883" s="97"/>
      <c r="AR883" s="97"/>
      <c r="AS883" s="97"/>
      <c r="AT883" s="97"/>
      <c r="AU883" s="97"/>
      <c r="AV883" s="97"/>
      <c r="AW883" s="97"/>
      <c r="AX883" s="97"/>
      <c r="AY883" s="97"/>
      <c r="AZ883" s="97"/>
      <c r="BA883" s="97"/>
      <c r="BB883" s="97"/>
      <c r="BC883" s="97"/>
      <c r="BD883" s="97"/>
      <c r="BE883" s="97"/>
      <c r="BF883" s="97"/>
      <c r="BG883" s="97"/>
      <c r="BH883" s="97"/>
      <c r="BI883" s="97"/>
      <c r="BJ883" s="97"/>
      <c r="BK883" s="97"/>
      <c r="BL883" s="97"/>
      <c r="BM883" s="97"/>
      <c r="BN883" s="97"/>
      <c r="BO883" s="97"/>
      <c r="BP883" s="97"/>
      <c r="BQ883" s="97"/>
      <c r="BR883" s="97"/>
      <c r="BS883" s="97"/>
      <c r="BT883" s="97"/>
      <c r="BU883" s="97"/>
      <c r="BV883" s="97"/>
      <c r="BW883" s="97"/>
      <c r="BX883" s="97"/>
      <c r="BY883" s="97"/>
      <c r="BZ883" s="97"/>
      <c r="CA883" s="97"/>
      <c r="CB883" s="97"/>
      <c r="CC883" s="97"/>
      <c r="CD883" s="97"/>
      <c r="CE883" s="97"/>
      <c r="CF883" s="97"/>
      <c r="CG883" s="97"/>
      <c r="CH883" s="97"/>
    </row>
    <row r="884" spans="1:86">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Z884" s="100"/>
      <c r="AA884" s="100"/>
      <c r="AB884" s="100"/>
      <c r="AC884" s="100"/>
      <c r="AD884" s="100"/>
      <c r="AE884" s="100"/>
      <c r="AF884" s="100"/>
      <c r="AG884" s="100"/>
      <c r="AH884" s="100"/>
      <c r="AI884" s="100"/>
      <c r="AJ884" s="100"/>
      <c r="AK884" s="100"/>
      <c r="AL884" s="100"/>
      <c r="AM884" s="97"/>
      <c r="AN884" s="97"/>
      <c r="AO884" s="97"/>
      <c r="AP884" s="97"/>
      <c r="AQ884" s="97"/>
      <c r="AR884" s="97"/>
      <c r="AS884" s="97"/>
      <c r="AT884" s="97"/>
      <c r="AU884" s="97"/>
      <c r="AV884" s="97"/>
      <c r="AW884" s="97"/>
      <c r="AX884" s="97"/>
      <c r="AY884" s="97"/>
      <c r="AZ884" s="97"/>
      <c r="BA884" s="97"/>
      <c r="BB884" s="97"/>
      <c r="BC884" s="97"/>
      <c r="BD884" s="97"/>
      <c r="BE884" s="97"/>
      <c r="BF884" s="97"/>
      <c r="BG884" s="97"/>
      <c r="BH884" s="97"/>
      <c r="BI884" s="97"/>
      <c r="BJ884" s="97"/>
      <c r="BK884" s="97"/>
      <c r="BL884" s="97"/>
      <c r="BM884" s="97"/>
      <c r="BN884" s="97"/>
      <c r="BO884" s="97"/>
      <c r="BP884" s="97"/>
      <c r="BQ884" s="97"/>
      <c r="BR884" s="97"/>
      <c r="BS884" s="97"/>
      <c r="BT884" s="97"/>
      <c r="BU884" s="97"/>
      <c r="BV884" s="97"/>
      <c r="BW884" s="97"/>
      <c r="BX884" s="97"/>
      <c r="BY884" s="97"/>
      <c r="BZ884" s="97"/>
      <c r="CA884" s="97"/>
      <c r="CB884" s="97"/>
      <c r="CC884" s="97"/>
      <c r="CD884" s="97"/>
      <c r="CE884" s="97"/>
      <c r="CF884" s="97"/>
      <c r="CG884" s="97"/>
      <c r="CH884" s="97"/>
    </row>
    <row r="885" spans="1:86">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Z885" s="100"/>
      <c r="AA885" s="100"/>
      <c r="AB885" s="100"/>
      <c r="AC885" s="100"/>
      <c r="AD885" s="100"/>
      <c r="AE885" s="100"/>
      <c r="AF885" s="100"/>
      <c r="AG885" s="100"/>
      <c r="AH885" s="100"/>
      <c r="AI885" s="100"/>
      <c r="AJ885" s="100"/>
      <c r="AK885" s="100"/>
      <c r="AL885" s="100"/>
      <c r="AM885" s="97"/>
      <c r="AN885" s="97"/>
      <c r="AO885" s="97"/>
      <c r="AP885" s="97"/>
      <c r="AQ885" s="97"/>
      <c r="AR885" s="97"/>
      <c r="AS885" s="97"/>
      <c r="AT885" s="97"/>
      <c r="AU885" s="97"/>
      <c r="AV885" s="97"/>
      <c r="AW885" s="97"/>
      <c r="AX885" s="97"/>
      <c r="AY885" s="97"/>
      <c r="AZ885" s="97"/>
      <c r="BA885" s="97"/>
      <c r="BB885" s="97"/>
      <c r="BC885" s="97"/>
      <c r="BD885" s="97"/>
      <c r="BE885" s="97"/>
      <c r="BF885" s="97"/>
      <c r="BG885" s="97"/>
      <c r="BH885" s="97"/>
      <c r="BI885" s="97"/>
      <c r="BJ885" s="97"/>
      <c r="BK885" s="97"/>
      <c r="BL885" s="97"/>
      <c r="BM885" s="97"/>
      <c r="BN885" s="97"/>
      <c r="BO885" s="97"/>
      <c r="BP885" s="97"/>
      <c r="BQ885" s="97"/>
      <c r="BR885" s="97"/>
      <c r="BS885" s="97"/>
      <c r="BT885" s="97"/>
      <c r="BU885" s="97"/>
      <c r="BV885" s="97"/>
      <c r="BW885" s="97"/>
      <c r="BX885" s="97"/>
      <c r="BY885" s="97"/>
      <c r="BZ885" s="97"/>
      <c r="CA885" s="97"/>
      <c r="CB885" s="97"/>
      <c r="CC885" s="97"/>
      <c r="CD885" s="97"/>
      <c r="CE885" s="97"/>
      <c r="CF885" s="97"/>
      <c r="CG885" s="97"/>
      <c r="CH885" s="97"/>
    </row>
    <row r="886" spans="1: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Z886" s="100"/>
      <c r="AA886" s="100"/>
      <c r="AB886" s="100"/>
      <c r="AC886" s="100"/>
      <c r="AD886" s="100"/>
      <c r="AE886" s="100"/>
      <c r="AF886" s="100"/>
      <c r="AG886" s="100"/>
      <c r="AH886" s="100"/>
      <c r="AI886" s="100"/>
      <c r="AJ886" s="100"/>
      <c r="AK886" s="100"/>
      <c r="AL886" s="100"/>
      <c r="AM886" s="97"/>
      <c r="AN886" s="97"/>
      <c r="AO886" s="97"/>
      <c r="AP886" s="97"/>
      <c r="AQ886" s="97"/>
      <c r="AR886" s="97"/>
      <c r="AS886" s="97"/>
      <c r="AT886" s="97"/>
      <c r="AU886" s="97"/>
      <c r="AV886" s="97"/>
      <c r="AW886" s="97"/>
      <c r="AX886" s="97"/>
      <c r="AY886" s="97"/>
      <c r="AZ886" s="97"/>
      <c r="BA886" s="97"/>
      <c r="BB886" s="97"/>
      <c r="BC886" s="97"/>
      <c r="BD886" s="97"/>
      <c r="BE886" s="97"/>
      <c r="BF886" s="97"/>
      <c r="BG886" s="97"/>
      <c r="BH886" s="97"/>
      <c r="BI886" s="97"/>
      <c r="BJ886" s="97"/>
      <c r="BK886" s="97"/>
      <c r="BL886" s="97"/>
      <c r="BM886" s="97"/>
      <c r="BN886" s="97"/>
      <c r="BO886" s="97"/>
      <c r="BP886" s="97"/>
      <c r="BQ886" s="97"/>
      <c r="BR886" s="97"/>
      <c r="BS886" s="97"/>
      <c r="BT886" s="97"/>
      <c r="BU886" s="97"/>
      <c r="BV886" s="97"/>
      <c r="BW886" s="97"/>
      <c r="BX886" s="97"/>
      <c r="BY886" s="97"/>
      <c r="BZ886" s="97"/>
      <c r="CA886" s="97"/>
      <c r="CB886" s="97"/>
      <c r="CC886" s="97"/>
      <c r="CD886" s="97"/>
      <c r="CE886" s="97"/>
      <c r="CF886" s="97"/>
      <c r="CG886" s="97"/>
      <c r="CH886" s="97"/>
    </row>
    <row r="887" spans="1:86">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Z887" s="100"/>
      <c r="AA887" s="100"/>
      <c r="AB887" s="100"/>
      <c r="AC887" s="100"/>
      <c r="AD887" s="100"/>
      <c r="AE887" s="100"/>
      <c r="AF887" s="100"/>
      <c r="AG887" s="100"/>
      <c r="AH887" s="100"/>
      <c r="AI887" s="100"/>
      <c r="AJ887" s="100"/>
      <c r="AK887" s="100"/>
      <c r="AL887" s="100"/>
      <c r="AM887" s="97"/>
      <c r="AN887" s="97"/>
      <c r="AO887" s="97"/>
      <c r="AP887" s="97"/>
      <c r="AQ887" s="97"/>
      <c r="AR887" s="97"/>
      <c r="AS887" s="97"/>
      <c r="AT887" s="97"/>
      <c r="AU887" s="97"/>
      <c r="AV887" s="97"/>
      <c r="AW887" s="97"/>
      <c r="AX887" s="97"/>
      <c r="AY887" s="97"/>
      <c r="AZ887" s="97"/>
      <c r="BA887" s="97"/>
      <c r="BB887" s="97"/>
      <c r="BC887" s="97"/>
      <c r="BD887" s="97"/>
      <c r="BE887" s="97"/>
      <c r="BF887" s="97"/>
      <c r="BG887" s="97"/>
      <c r="BH887" s="97"/>
      <c r="BI887" s="97"/>
      <c r="BJ887" s="97"/>
      <c r="BK887" s="97"/>
      <c r="BL887" s="97"/>
      <c r="BM887" s="97"/>
      <c r="BN887" s="97"/>
      <c r="BO887" s="97"/>
      <c r="BP887" s="97"/>
      <c r="BQ887" s="97"/>
      <c r="BR887" s="97"/>
      <c r="BS887" s="97"/>
      <c r="BT887" s="97"/>
      <c r="BU887" s="97"/>
      <c r="BV887" s="97"/>
      <c r="BW887" s="97"/>
      <c r="BX887" s="97"/>
      <c r="BY887" s="97"/>
      <c r="BZ887" s="97"/>
      <c r="CA887" s="97"/>
      <c r="CB887" s="97"/>
      <c r="CC887" s="97"/>
      <c r="CD887" s="97"/>
      <c r="CE887" s="97"/>
      <c r="CF887" s="97"/>
      <c r="CG887" s="97"/>
      <c r="CH887" s="97"/>
    </row>
    <row r="888" spans="1:86">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Z888" s="100"/>
      <c r="AA888" s="100"/>
      <c r="AB888" s="100"/>
      <c r="AC888" s="100"/>
      <c r="AD888" s="100"/>
      <c r="AE888" s="100"/>
      <c r="AF888" s="100"/>
      <c r="AG888" s="100"/>
      <c r="AH888" s="100"/>
      <c r="AI888" s="100"/>
      <c r="AJ888" s="100"/>
      <c r="AK888" s="100"/>
      <c r="AL888" s="100"/>
      <c r="AM888" s="97"/>
      <c r="AN888" s="97"/>
      <c r="AO888" s="97"/>
      <c r="AP888" s="97"/>
      <c r="AQ888" s="97"/>
      <c r="AR888" s="97"/>
      <c r="AS888" s="97"/>
      <c r="AT888" s="97"/>
      <c r="AU888" s="97"/>
      <c r="AV888" s="97"/>
      <c r="AW888" s="97"/>
      <c r="AX888" s="97"/>
      <c r="AY888" s="97"/>
      <c r="AZ888" s="97"/>
      <c r="BA888" s="97"/>
      <c r="BB888" s="97"/>
      <c r="BC888" s="97"/>
      <c r="BD888" s="97"/>
      <c r="BE888" s="97"/>
      <c r="BF888" s="97"/>
      <c r="BG888" s="97"/>
      <c r="BH888" s="97"/>
      <c r="BI888" s="97"/>
      <c r="BJ888" s="97"/>
      <c r="BK888" s="97"/>
      <c r="BL888" s="97"/>
      <c r="BM888" s="97"/>
      <c r="BN888" s="97"/>
      <c r="BO888" s="97"/>
      <c r="BP888" s="97"/>
      <c r="BQ888" s="97"/>
      <c r="BR888" s="97"/>
      <c r="BS888" s="97"/>
      <c r="BT888" s="97"/>
      <c r="BU888" s="97"/>
      <c r="BV888" s="97"/>
      <c r="BW888" s="97"/>
      <c r="BX888" s="97"/>
      <c r="BY888" s="97"/>
      <c r="BZ888" s="97"/>
      <c r="CA888" s="97"/>
      <c r="CB888" s="97"/>
      <c r="CC888" s="97"/>
      <c r="CD888" s="97"/>
      <c r="CE888" s="97"/>
      <c r="CF888" s="97"/>
      <c r="CG888" s="97"/>
      <c r="CH888" s="97"/>
    </row>
    <row r="889" spans="1:86">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Z889" s="100"/>
      <c r="AA889" s="100"/>
      <c r="AB889" s="100"/>
      <c r="AC889" s="100"/>
      <c r="AD889" s="100"/>
      <c r="AE889" s="100"/>
      <c r="AF889" s="100"/>
      <c r="AG889" s="100"/>
      <c r="AH889" s="100"/>
      <c r="AI889" s="100"/>
      <c r="AJ889" s="100"/>
      <c r="AK889" s="100"/>
      <c r="AL889" s="100"/>
      <c r="AM889" s="97"/>
      <c r="AN889" s="97"/>
      <c r="AO889" s="97"/>
      <c r="AP889" s="97"/>
      <c r="AQ889" s="97"/>
      <c r="AR889" s="97"/>
      <c r="AS889" s="97"/>
      <c r="AT889" s="97"/>
      <c r="AU889" s="97"/>
      <c r="AV889" s="97"/>
      <c r="AW889" s="97"/>
      <c r="AX889" s="97"/>
      <c r="AY889" s="97"/>
      <c r="AZ889" s="97"/>
      <c r="BA889" s="97"/>
      <c r="BB889" s="97"/>
      <c r="BC889" s="97"/>
      <c r="BD889" s="97"/>
      <c r="BE889" s="97"/>
      <c r="BF889" s="97"/>
      <c r="BG889" s="97"/>
      <c r="BH889" s="97"/>
      <c r="BI889" s="97"/>
      <c r="BJ889" s="97"/>
      <c r="BK889" s="97"/>
      <c r="BL889" s="97"/>
      <c r="BM889" s="97"/>
      <c r="BN889" s="97"/>
      <c r="BO889" s="97"/>
      <c r="BP889" s="97"/>
      <c r="BQ889" s="97"/>
      <c r="BR889" s="97"/>
      <c r="BS889" s="97"/>
      <c r="BT889" s="97"/>
      <c r="BU889" s="97"/>
      <c r="BV889" s="97"/>
      <c r="BW889" s="97"/>
      <c r="BX889" s="97"/>
      <c r="BY889" s="97"/>
      <c r="BZ889" s="97"/>
      <c r="CA889" s="97"/>
      <c r="CB889" s="97"/>
      <c r="CC889" s="97"/>
      <c r="CD889" s="97"/>
      <c r="CE889" s="97"/>
      <c r="CF889" s="97"/>
      <c r="CG889" s="97"/>
      <c r="CH889" s="97"/>
    </row>
    <row r="890" spans="1:86">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Z890" s="100"/>
      <c r="AA890" s="100"/>
      <c r="AB890" s="100"/>
      <c r="AC890" s="100"/>
      <c r="AD890" s="100"/>
      <c r="AE890" s="100"/>
      <c r="AF890" s="100"/>
      <c r="AG890" s="100"/>
      <c r="AH890" s="100"/>
      <c r="AI890" s="100"/>
      <c r="AJ890" s="100"/>
      <c r="AK890" s="100"/>
      <c r="AL890" s="100"/>
      <c r="AM890" s="97"/>
      <c r="AN890" s="97"/>
      <c r="AO890" s="97"/>
      <c r="AP890" s="97"/>
      <c r="AQ890" s="97"/>
      <c r="AR890" s="97"/>
      <c r="AS890" s="97"/>
      <c r="AT890" s="97"/>
      <c r="AU890" s="97"/>
      <c r="AV890" s="97"/>
      <c r="AW890" s="97"/>
      <c r="AX890" s="97"/>
      <c r="AY890" s="97"/>
      <c r="AZ890" s="97"/>
      <c r="BA890" s="97"/>
      <c r="BB890" s="97"/>
      <c r="BC890" s="97"/>
      <c r="BD890" s="97"/>
      <c r="BE890" s="97"/>
      <c r="BF890" s="97"/>
      <c r="BG890" s="97"/>
      <c r="BH890" s="97"/>
      <c r="BI890" s="97"/>
      <c r="BJ890" s="97"/>
      <c r="BK890" s="97"/>
      <c r="BL890" s="97"/>
      <c r="BM890" s="97"/>
      <c r="BN890" s="97"/>
      <c r="BO890" s="97"/>
      <c r="BP890" s="97"/>
      <c r="BQ890" s="97"/>
      <c r="BR890" s="97"/>
      <c r="BS890" s="97"/>
      <c r="BT890" s="97"/>
      <c r="BU890" s="97"/>
      <c r="BV890" s="97"/>
      <c r="BW890" s="97"/>
      <c r="BX890" s="97"/>
      <c r="BY890" s="97"/>
      <c r="BZ890" s="97"/>
      <c r="CA890" s="97"/>
      <c r="CB890" s="97"/>
      <c r="CC890" s="97"/>
      <c r="CD890" s="97"/>
      <c r="CE890" s="97"/>
      <c r="CF890" s="97"/>
      <c r="CG890" s="97"/>
      <c r="CH890" s="97"/>
    </row>
    <row r="891" spans="1:86">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Z891" s="100"/>
      <c r="AA891" s="100"/>
      <c r="AB891" s="100"/>
      <c r="AC891" s="100"/>
      <c r="AD891" s="100"/>
      <c r="AE891" s="100"/>
      <c r="AF891" s="100"/>
      <c r="AG891" s="100"/>
      <c r="AH891" s="100"/>
      <c r="AI891" s="100"/>
      <c r="AJ891" s="100"/>
      <c r="AK891" s="100"/>
      <c r="AL891" s="100"/>
      <c r="AM891" s="97"/>
      <c r="AN891" s="97"/>
      <c r="AO891" s="97"/>
      <c r="AP891" s="97"/>
      <c r="AQ891" s="97"/>
      <c r="AR891" s="97"/>
      <c r="AS891" s="97"/>
      <c r="AT891" s="97"/>
      <c r="AU891" s="97"/>
      <c r="AV891" s="97"/>
      <c r="AW891" s="97"/>
      <c r="AX891" s="97"/>
      <c r="AY891" s="97"/>
      <c r="AZ891" s="97"/>
      <c r="BA891" s="97"/>
      <c r="BB891" s="97"/>
      <c r="BC891" s="97"/>
      <c r="BD891" s="97"/>
      <c r="BE891" s="97"/>
      <c r="BF891" s="97"/>
      <c r="BG891" s="97"/>
      <c r="BH891" s="97"/>
      <c r="BI891" s="97"/>
      <c r="BJ891" s="97"/>
      <c r="BK891" s="97"/>
      <c r="BL891" s="97"/>
      <c r="BM891" s="97"/>
      <c r="BN891" s="97"/>
      <c r="BO891" s="97"/>
      <c r="BP891" s="97"/>
      <c r="BQ891" s="97"/>
      <c r="BR891" s="97"/>
      <c r="BS891" s="97"/>
      <c r="BT891" s="97"/>
      <c r="BU891" s="97"/>
      <c r="BV891" s="97"/>
      <c r="BW891" s="97"/>
      <c r="BX891" s="97"/>
      <c r="BY891" s="97"/>
      <c r="BZ891" s="97"/>
      <c r="CA891" s="97"/>
      <c r="CB891" s="97"/>
      <c r="CC891" s="97"/>
      <c r="CD891" s="97"/>
      <c r="CE891" s="97"/>
      <c r="CF891" s="97"/>
      <c r="CG891" s="97"/>
      <c r="CH891" s="97"/>
    </row>
    <row r="892" spans="1:86">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Z892" s="100"/>
      <c r="AA892" s="100"/>
      <c r="AB892" s="100"/>
      <c r="AC892" s="100"/>
      <c r="AD892" s="100"/>
      <c r="AE892" s="100"/>
      <c r="AF892" s="100"/>
      <c r="AG892" s="100"/>
      <c r="AH892" s="100"/>
      <c r="AI892" s="100"/>
      <c r="AJ892" s="100"/>
      <c r="AK892" s="100"/>
      <c r="AL892" s="100"/>
      <c r="AM892" s="97"/>
      <c r="AN892" s="97"/>
      <c r="AO892" s="97"/>
      <c r="AP892" s="97"/>
      <c r="AQ892" s="97"/>
      <c r="AR892" s="97"/>
      <c r="AS892" s="97"/>
      <c r="AT892" s="97"/>
      <c r="AU892" s="97"/>
      <c r="AV892" s="97"/>
      <c r="AW892" s="97"/>
      <c r="AX892" s="97"/>
      <c r="AY892" s="97"/>
      <c r="AZ892" s="97"/>
      <c r="BA892" s="97"/>
      <c r="BB892" s="97"/>
      <c r="BC892" s="97"/>
      <c r="BD892" s="97"/>
      <c r="BE892" s="97"/>
      <c r="BF892" s="97"/>
      <c r="BG892" s="97"/>
      <c r="BH892" s="97"/>
      <c r="BI892" s="97"/>
      <c r="BJ892" s="97"/>
      <c r="BK892" s="97"/>
      <c r="BL892" s="97"/>
      <c r="BM892" s="97"/>
      <c r="BN892" s="97"/>
      <c r="BO892" s="97"/>
      <c r="BP892" s="97"/>
      <c r="BQ892" s="97"/>
      <c r="BR892" s="97"/>
      <c r="BS892" s="97"/>
      <c r="BT892" s="97"/>
      <c r="BU892" s="97"/>
      <c r="BV892" s="97"/>
      <c r="BW892" s="97"/>
      <c r="BX892" s="97"/>
      <c r="BY892" s="97"/>
      <c r="BZ892" s="97"/>
      <c r="CA892" s="97"/>
      <c r="CB892" s="97"/>
      <c r="CC892" s="97"/>
      <c r="CD892" s="97"/>
      <c r="CE892" s="97"/>
      <c r="CF892" s="97"/>
      <c r="CG892" s="97"/>
      <c r="CH892" s="97"/>
    </row>
    <row r="893" spans="1:86">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Z893" s="100"/>
      <c r="AA893" s="100"/>
      <c r="AB893" s="100"/>
      <c r="AC893" s="100"/>
      <c r="AD893" s="100"/>
      <c r="AE893" s="100"/>
      <c r="AF893" s="100"/>
      <c r="AG893" s="100"/>
      <c r="AH893" s="100"/>
      <c r="AI893" s="100"/>
      <c r="AJ893" s="100"/>
      <c r="AK893" s="100"/>
      <c r="AL893" s="100"/>
      <c r="AM893" s="97"/>
      <c r="AN893" s="97"/>
      <c r="AO893" s="97"/>
      <c r="AP893" s="97"/>
      <c r="AQ893" s="97"/>
      <c r="AR893" s="97"/>
      <c r="AS893" s="97"/>
      <c r="AT893" s="97"/>
      <c r="AU893" s="97"/>
      <c r="AV893" s="97"/>
      <c r="AW893" s="97"/>
      <c r="AX893" s="97"/>
      <c r="AY893" s="97"/>
      <c r="AZ893" s="97"/>
      <c r="BA893" s="97"/>
      <c r="BB893" s="97"/>
      <c r="BC893" s="97"/>
      <c r="BD893" s="97"/>
      <c r="BE893" s="97"/>
      <c r="BF893" s="97"/>
      <c r="BG893" s="97"/>
      <c r="BH893" s="97"/>
      <c r="BI893" s="97"/>
      <c r="BJ893" s="97"/>
      <c r="BK893" s="97"/>
      <c r="BL893" s="97"/>
      <c r="BM893" s="97"/>
      <c r="BN893" s="97"/>
      <c r="BO893" s="97"/>
      <c r="BP893" s="97"/>
      <c r="BQ893" s="97"/>
      <c r="BR893" s="97"/>
      <c r="BS893" s="97"/>
      <c r="BT893" s="97"/>
      <c r="BU893" s="97"/>
      <c r="BV893" s="97"/>
      <c r="BW893" s="97"/>
      <c r="BX893" s="97"/>
      <c r="BY893" s="97"/>
      <c r="BZ893" s="97"/>
      <c r="CA893" s="97"/>
      <c r="CB893" s="97"/>
      <c r="CC893" s="97"/>
      <c r="CD893" s="97"/>
      <c r="CE893" s="97"/>
      <c r="CF893" s="97"/>
      <c r="CG893" s="97"/>
      <c r="CH893" s="97"/>
    </row>
    <row r="894" spans="1:86">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Z894" s="100"/>
      <c r="AA894" s="100"/>
      <c r="AB894" s="100"/>
      <c r="AC894" s="100"/>
      <c r="AD894" s="100"/>
      <c r="AE894" s="100"/>
      <c r="AF894" s="100"/>
      <c r="AG894" s="100"/>
      <c r="AH894" s="100"/>
      <c r="AI894" s="100"/>
      <c r="AJ894" s="100"/>
      <c r="AK894" s="100"/>
      <c r="AL894" s="100"/>
      <c r="AM894" s="97"/>
      <c r="AN894" s="97"/>
      <c r="AO894" s="97"/>
      <c r="AP894" s="97"/>
      <c r="AQ894" s="97"/>
      <c r="AR894" s="97"/>
      <c r="AS894" s="97"/>
      <c r="AT894" s="97"/>
      <c r="AU894" s="97"/>
      <c r="AV894" s="97"/>
      <c r="AW894" s="97"/>
      <c r="AX894" s="97"/>
      <c r="AY894" s="97"/>
      <c r="AZ894" s="97"/>
      <c r="BA894" s="97"/>
      <c r="BB894" s="97"/>
      <c r="BC894" s="97"/>
      <c r="BD894" s="97"/>
      <c r="BE894" s="97"/>
      <c r="BF894" s="97"/>
      <c r="BG894" s="97"/>
      <c r="BH894" s="97"/>
      <c r="BI894" s="97"/>
      <c r="BJ894" s="97"/>
      <c r="BK894" s="97"/>
      <c r="BL894" s="97"/>
      <c r="BM894" s="97"/>
      <c r="BN894" s="97"/>
      <c r="BO894" s="97"/>
      <c r="BP894" s="97"/>
      <c r="BQ894" s="97"/>
      <c r="BR894" s="97"/>
      <c r="BS894" s="97"/>
      <c r="BT894" s="97"/>
      <c r="BU894" s="97"/>
      <c r="BV894" s="97"/>
      <c r="BW894" s="97"/>
      <c r="BX894" s="97"/>
      <c r="BY894" s="97"/>
      <c r="BZ894" s="97"/>
      <c r="CA894" s="97"/>
      <c r="CB894" s="97"/>
      <c r="CC894" s="97"/>
      <c r="CD894" s="97"/>
      <c r="CE894" s="97"/>
      <c r="CF894" s="97"/>
      <c r="CG894" s="97"/>
      <c r="CH894" s="97"/>
    </row>
    <row r="895" spans="1:86">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Z895" s="100"/>
      <c r="AA895" s="100"/>
      <c r="AB895" s="100"/>
      <c r="AC895" s="100"/>
      <c r="AD895" s="100"/>
      <c r="AE895" s="100"/>
      <c r="AF895" s="100"/>
      <c r="AG895" s="100"/>
      <c r="AH895" s="100"/>
      <c r="AI895" s="100"/>
      <c r="AJ895" s="100"/>
      <c r="AK895" s="100"/>
      <c r="AL895" s="100"/>
      <c r="AM895" s="97"/>
      <c r="AN895" s="97"/>
      <c r="AO895" s="97"/>
      <c r="AP895" s="97"/>
      <c r="AQ895" s="97"/>
      <c r="AR895" s="97"/>
      <c r="AS895" s="97"/>
      <c r="AT895" s="97"/>
      <c r="AU895" s="97"/>
      <c r="AV895" s="97"/>
      <c r="AW895" s="97"/>
      <c r="AX895" s="97"/>
      <c r="AY895" s="97"/>
      <c r="AZ895" s="97"/>
      <c r="BA895" s="97"/>
      <c r="BB895" s="97"/>
      <c r="BC895" s="97"/>
      <c r="BD895" s="97"/>
      <c r="BE895" s="97"/>
      <c r="BF895" s="97"/>
      <c r="BG895" s="97"/>
      <c r="BH895" s="97"/>
      <c r="BI895" s="97"/>
      <c r="BJ895" s="97"/>
      <c r="BK895" s="97"/>
      <c r="BL895" s="97"/>
      <c r="BM895" s="97"/>
      <c r="BN895" s="97"/>
      <c r="BO895" s="97"/>
      <c r="BP895" s="97"/>
      <c r="BQ895" s="97"/>
      <c r="BR895" s="97"/>
      <c r="BS895" s="97"/>
      <c r="BT895" s="97"/>
      <c r="BU895" s="97"/>
      <c r="BV895" s="97"/>
      <c r="BW895" s="97"/>
      <c r="BX895" s="97"/>
      <c r="BY895" s="97"/>
      <c r="BZ895" s="97"/>
      <c r="CA895" s="97"/>
      <c r="CB895" s="97"/>
      <c r="CC895" s="97"/>
      <c r="CD895" s="97"/>
      <c r="CE895" s="97"/>
      <c r="CF895" s="97"/>
      <c r="CG895" s="97"/>
      <c r="CH895" s="97"/>
    </row>
    <row r="896" spans="1:8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Z896" s="100"/>
      <c r="AA896" s="100"/>
      <c r="AB896" s="100"/>
      <c r="AC896" s="100"/>
      <c r="AD896" s="100"/>
      <c r="AE896" s="100"/>
      <c r="AF896" s="100"/>
      <c r="AG896" s="100"/>
      <c r="AH896" s="100"/>
      <c r="AI896" s="100"/>
      <c r="AJ896" s="100"/>
      <c r="AK896" s="100"/>
      <c r="AL896" s="100"/>
      <c r="AM896" s="97"/>
      <c r="AN896" s="97"/>
      <c r="AO896" s="97"/>
      <c r="AP896" s="97"/>
      <c r="AQ896" s="97"/>
      <c r="AR896" s="97"/>
      <c r="AS896" s="97"/>
      <c r="AT896" s="97"/>
      <c r="AU896" s="97"/>
      <c r="AV896" s="97"/>
      <c r="AW896" s="97"/>
      <c r="AX896" s="97"/>
      <c r="AY896" s="97"/>
      <c r="AZ896" s="97"/>
      <c r="BA896" s="97"/>
      <c r="BB896" s="97"/>
      <c r="BC896" s="97"/>
      <c r="BD896" s="97"/>
      <c r="BE896" s="97"/>
      <c r="BF896" s="97"/>
      <c r="BG896" s="97"/>
      <c r="BH896" s="97"/>
      <c r="BI896" s="97"/>
      <c r="BJ896" s="97"/>
      <c r="BK896" s="97"/>
      <c r="BL896" s="97"/>
      <c r="BM896" s="97"/>
      <c r="BN896" s="97"/>
      <c r="BO896" s="97"/>
      <c r="BP896" s="97"/>
      <c r="BQ896" s="97"/>
      <c r="BR896" s="97"/>
      <c r="BS896" s="97"/>
      <c r="BT896" s="97"/>
      <c r="BU896" s="97"/>
      <c r="BV896" s="97"/>
      <c r="BW896" s="97"/>
      <c r="BX896" s="97"/>
      <c r="BY896" s="97"/>
      <c r="BZ896" s="97"/>
      <c r="CA896" s="97"/>
      <c r="CB896" s="97"/>
      <c r="CC896" s="97"/>
      <c r="CD896" s="97"/>
      <c r="CE896" s="97"/>
      <c r="CF896" s="97"/>
      <c r="CG896" s="97"/>
      <c r="CH896" s="97"/>
    </row>
    <row r="897" spans="1:86">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Z897" s="100"/>
      <c r="AA897" s="100"/>
      <c r="AB897" s="100"/>
      <c r="AC897" s="100"/>
      <c r="AD897" s="100"/>
      <c r="AE897" s="100"/>
      <c r="AF897" s="100"/>
      <c r="AG897" s="100"/>
      <c r="AH897" s="100"/>
      <c r="AI897" s="100"/>
      <c r="AJ897" s="100"/>
      <c r="AK897" s="100"/>
      <c r="AL897" s="100"/>
      <c r="AM897" s="97"/>
      <c r="AN897" s="97"/>
      <c r="AO897" s="97"/>
      <c r="AP897" s="97"/>
      <c r="AQ897" s="97"/>
      <c r="AR897" s="97"/>
      <c r="AS897" s="97"/>
      <c r="AT897" s="97"/>
      <c r="AU897" s="97"/>
      <c r="AV897" s="97"/>
      <c r="AW897" s="97"/>
      <c r="AX897" s="97"/>
      <c r="AY897" s="97"/>
      <c r="AZ897" s="97"/>
      <c r="BA897" s="97"/>
      <c r="BB897" s="97"/>
      <c r="BC897" s="97"/>
      <c r="BD897" s="97"/>
      <c r="BE897" s="97"/>
      <c r="BF897" s="97"/>
      <c r="BG897" s="97"/>
      <c r="BH897" s="97"/>
      <c r="BI897" s="97"/>
      <c r="BJ897" s="97"/>
      <c r="BK897" s="97"/>
      <c r="BL897" s="97"/>
      <c r="BM897" s="97"/>
      <c r="BN897" s="97"/>
      <c r="BO897" s="97"/>
      <c r="BP897" s="97"/>
      <c r="BQ897" s="97"/>
      <c r="BR897" s="97"/>
      <c r="BS897" s="97"/>
      <c r="BT897" s="97"/>
      <c r="BU897" s="97"/>
      <c r="BV897" s="97"/>
      <c r="BW897" s="97"/>
      <c r="BX897" s="97"/>
      <c r="BY897" s="97"/>
      <c r="BZ897" s="97"/>
      <c r="CA897" s="97"/>
      <c r="CB897" s="97"/>
      <c r="CC897" s="97"/>
      <c r="CD897" s="97"/>
      <c r="CE897" s="97"/>
      <c r="CF897" s="97"/>
      <c r="CG897" s="97"/>
      <c r="CH897" s="97"/>
    </row>
    <row r="898" spans="1:86">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Z898" s="100"/>
      <c r="AA898" s="100"/>
      <c r="AB898" s="100"/>
      <c r="AC898" s="100"/>
      <c r="AD898" s="100"/>
      <c r="AE898" s="100"/>
      <c r="AF898" s="100"/>
      <c r="AG898" s="100"/>
      <c r="AH898" s="100"/>
      <c r="AI898" s="100"/>
      <c r="AJ898" s="100"/>
      <c r="AK898" s="100"/>
      <c r="AL898" s="100"/>
      <c r="AM898" s="97"/>
      <c r="AN898" s="97"/>
      <c r="AO898" s="97"/>
      <c r="AP898" s="97"/>
      <c r="AQ898" s="97"/>
      <c r="AR898" s="97"/>
      <c r="AS898" s="97"/>
      <c r="AT898" s="97"/>
      <c r="AU898" s="97"/>
      <c r="AV898" s="97"/>
      <c r="AW898" s="97"/>
      <c r="AX898" s="97"/>
      <c r="AY898" s="97"/>
      <c r="AZ898" s="97"/>
      <c r="BA898" s="97"/>
      <c r="BB898" s="97"/>
      <c r="BC898" s="97"/>
      <c r="BD898" s="97"/>
      <c r="BE898" s="97"/>
      <c r="BF898" s="97"/>
      <c r="BG898" s="97"/>
      <c r="BH898" s="97"/>
      <c r="BI898" s="97"/>
      <c r="BJ898" s="97"/>
      <c r="BK898" s="97"/>
      <c r="BL898" s="97"/>
      <c r="BM898" s="97"/>
      <c r="BN898" s="97"/>
      <c r="BO898" s="97"/>
      <c r="BP898" s="97"/>
      <c r="BQ898" s="97"/>
      <c r="BR898" s="97"/>
      <c r="BS898" s="97"/>
      <c r="BT898" s="97"/>
      <c r="BU898" s="97"/>
      <c r="BV898" s="97"/>
      <c r="BW898" s="97"/>
      <c r="BX898" s="97"/>
      <c r="BY898" s="97"/>
      <c r="BZ898" s="97"/>
      <c r="CA898" s="97"/>
      <c r="CB898" s="97"/>
      <c r="CC898" s="97"/>
      <c r="CD898" s="97"/>
      <c r="CE898" s="97"/>
      <c r="CF898" s="97"/>
      <c r="CG898" s="97"/>
      <c r="CH898" s="97"/>
    </row>
    <row r="899" spans="1:86">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Z899" s="100"/>
      <c r="AA899" s="100"/>
      <c r="AB899" s="100"/>
      <c r="AC899" s="100"/>
      <c r="AD899" s="100"/>
      <c r="AE899" s="100"/>
      <c r="AF899" s="100"/>
      <c r="AG899" s="100"/>
      <c r="AH899" s="100"/>
      <c r="AI899" s="100"/>
      <c r="AJ899" s="100"/>
      <c r="AK899" s="100"/>
      <c r="AL899" s="100"/>
      <c r="AM899" s="97"/>
      <c r="AN899" s="97"/>
      <c r="AO899" s="97"/>
      <c r="AP899" s="97"/>
      <c r="AQ899" s="97"/>
      <c r="AR899" s="97"/>
      <c r="AS899" s="97"/>
      <c r="AT899" s="97"/>
      <c r="AU899" s="97"/>
      <c r="AV899" s="97"/>
      <c r="AW899" s="97"/>
      <c r="AX899" s="97"/>
      <c r="AY899" s="97"/>
      <c r="AZ899" s="97"/>
      <c r="BA899" s="97"/>
      <c r="BB899" s="97"/>
      <c r="BC899" s="97"/>
      <c r="BD899" s="97"/>
      <c r="BE899" s="97"/>
      <c r="BF899" s="97"/>
      <c r="BG899" s="97"/>
      <c r="BH899" s="97"/>
      <c r="BI899" s="97"/>
      <c r="BJ899" s="97"/>
      <c r="BK899" s="97"/>
      <c r="BL899" s="97"/>
      <c r="BM899" s="97"/>
      <c r="BN899" s="97"/>
      <c r="BO899" s="97"/>
      <c r="BP899" s="97"/>
      <c r="BQ899" s="97"/>
      <c r="BR899" s="97"/>
      <c r="BS899" s="97"/>
      <c r="BT899" s="97"/>
      <c r="BU899" s="97"/>
      <c r="BV899" s="97"/>
      <c r="BW899" s="97"/>
      <c r="BX899" s="97"/>
      <c r="BY899" s="97"/>
      <c r="BZ899" s="97"/>
      <c r="CA899" s="97"/>
      <c r="CB899" s="97"/>
      <c r="CC899" s="97"/>
      <c r="CD899" s="97"/>
      <c r="CE899" s="97"/>
      <c r="CF899" s="97"/>
      <c r="CG899" s="97"/>
      <c r="CH899" s="97"/>
    </row>
    <row r="900" spans="1:86">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Z900" s="100"/>
      <c r="AA900" s="100"/>
      <c r="AB900" s="100"/>
      <c r="AC900" s="100"/>
      <c r="AD900" s="100"/>
      <c r="AE900" s="100"/>
      <c r="AF900" s="100"/>
      <c r="AG900" s="100"/>
      <c r="AH900" s="100"/>
      <c r="AI900" s="100"/>
      <c r="AJ900" s="100"/>
      <c r="AK900" s="100"/>
      <c r="AL900" s="100"/>
      <c r="AM900" s="97"/>
      <c r="AN900" s="97"/>
      <c r="AO900" s="97"/>
      <c r="AP900" s="97"/>
      <c r="AQ900" s="97"/>
      <c r="AR900" s="97"/>
      <c r="AS900" s="97"/>
      <c r="AT900" s="97"/>
      <c r="AU900" s="97"/>
      <c r="AV900" s="97"/>
      <c r="AW900" s="97"/>
      <c r="AX900" s="97"/>
      <c r="AY900" s="97"/>
      <c r="AZ900" s="97"/>
      <c r="BA900" s="97"/>
      <c r="BB900" s="97"/>
      <c r="BC900" s="97"/>
      <c r="BD900" s="97"/>
      <c r="BE900" s="97"/>
      <c r="BF900" s="97"/>
      <c r="BG900" s="97"/>
      <c r="BH900" s="97"/>
      <c r="BI900" s="97"/>
      <c r="BJ900" s="97"/>
      <c r="BK900" s="97"/>
      <c r="BL900" s="97"/>
      <c r="BM900" s="97"/>
      <c r="BN900" s="97"/>
      <c r="BO900" s="97"/>
      <c r="BP900" s="97"/>
      <c r="BQ900" s="97"/>
      <c r="BR900" s="97"/>
      <c r="BS900" s="97"/>
      <c r="BT900" s="97"/>
      <c r="BU900" s="97"/>
      <c r="BV900" s="97"/>
      <c r="BW900" s="97"/>
      <c r="BX900" s="97"/>
      <c r="BY900" s="97"/>
      <c r="BZ900" s="97"/>
      <c r="CA900" s="97"/>
      <c r="CB900" s="97"/>
      <c r="CC900" s="97"/>
      <c r="CD900" s="97"/>
      <c r="CE900" s="97"/>
      <c r="CF900" s="97"/>
      <c r="CG900" s="97"/>
      <c r="CH900" s="97"/>
    </row>
    <row r="901" spans="1:86">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Z901" s="100"/>
      <c r="AA901" s="100"/>
      <c r="AB901" s="100"/>
      <c r="AC901" s="100"/>
      <c r="AD901" s="100"/>
      <c r="AE901" s="100"/>
      <c r="AF901" s="100"/>
      <c r="AG901" s="100"/>
      <c r="AH901" s="100"/>
      <c r="AI901" s="100"/>
      <c r="AJ901" s="100"/>
      <c r="AK901" s="100"/>
      <c r="AL901" s="100"/>
      <c r="AM901" s="97"/>
      <c r="AN901" s="97"/>
      <c r="AO901" s="97"/>
      <c r="AP901" s="97"/>
      <c r="AQ901" s="97"/>
      <c r="AR901" s="97"/>
      <c r="AS901" s="97"/>
      <c r="AT901" s="97"/>
      <c r="AU901" s="97"/>
      <c r="AV901" s="97"/>
      <c r="AW901" s="97"/>
      <c r="AX901" s="97"/>
      <c r="AY901" s="97"/>
      <c r="AZ901" s="97"/>
      <c r="BA901" s="97"/>
      <c r="BB901" s="97"/>
      <c r="BC901" s="97"/>
      <c r="BD901" s="97"/>
      <c r="BE901" s="97"/>
      <c r="BF901" s="97"/>
      <c r="BG901" s="97"/>
      <c r="BH901" s="97"/>
      <c r="BI901" s="97"/>
      <c r="BJ901" s="97"/>
      <c r="BK901" s="97"/>
      <c r="BL901" s="97"/>
      <c r="BM901" s="97"/>
      <c r="BN901" s="97"/>
      <c r="BO901" s="97"/>
      <c r="BP901" s="97"/>
      <c r="BQ901" s="97"/>
      <c r="BR901" s="97"/>
      <c r="BS901" s="97"/>
      <c r="BT901" s="97"/>
      <c r="BU901" s="97"/>
      <c r="BV901" s="97"/>
      <c r="BW901" s="97"/>
      <c r="BX901" s="97"/>
      <c r="BY901" s="97"/>
      <c r="BZ901" s="97"/>
      <c r="CA901" s="97"/>
      <c r="CB901" s="97"/>
      <c r="CC901" s="97"/>
      <c r="CD901" s="97"/>
      <c r="CE901" s="97"/>
      <c r="CF901" s="97"/>
      <c r="CG901" s="97"/>
      <c r="CH901" s="97"/>
    </row>
    <row r="902" spans="1:86">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Z902" s="100"/>
      <c r="AA902" s="100"/>
      <c r="AB902" s="100"/>
      <c r="AC902" s="100"/>
      <c r="AD902" s="100"/>
      <c r="AE902" s="100"/>
      <c r="AF902" s="100"/>
      <c r="AG902" s="100"/>
      <c r="AH902" s="100"/>
      <c r="AI902" s="100"/>
      <c r="AJ902" s="100"/>
      <c r="AK902" s="100"/>
      <c r="AL902" s="100"/>
      <c r="AM902" s="97"/>
      <c r="AN902" s="97"/>
      <c r="AO902" s="97"/>
      <c r="AP902" s="97"/>
      <c r="AQ902" s="97"/>
      <c r="AR902" s="97"/>
      <c r="AS902" s="97"/>
      <c r="AT902" s="97"/>
      <c r="AU902" s="97"/>
      <c r="AV902" s="97"/>
      <c r="AW902" s="97"/>
      <c r="AX902" s="97"/>
      <c r="AY902" s="97"/>
      <c r="AZ902" s="97"/>
      <c r="BA902" s="97"/>
      <c r="BB902" s="97"/>
      <c r="BC902" s="97"/>
      <c r="BD902" s="97"/>
      <c r="BE902" s="97"/>
      <c r="BF902" s="97"/>
      <c r="BG902" s="97"/>
      <c r="BH902" s="97"/>
      <c r="BI902" s="97"/>
      <c r="BJ902" s="97"/>
      <c r="BK902" s="97"/>
      <c r="BL902" s="97"/>
      <c r="BM902" s="97"/>
      <c r="BN902" s="97"/>
      <c r="BO902" s="97"/>
      <c r="BP902" s="97"/>
      <c r="BQ902" s="97"/>
      <c r="BR902" s="97"/>
      <c r="BS902" s="97"/>
      <c r="BT902" s="97"/>
      <c r="BU902" s="97"/>
      <c r="BV902" s="97"/>
      <c r="BW902" s="97"/>
      <c r="BX902" s="97"/>
      <c r="BY902" s="97"/>
      <c r="BZ902" s="97"/>
      <c r="CA902" s="97"/>
      <c r="CB902" s="97"/>
      <c r="CC902" s="97"/>
      <c r="CD902" s="97"/>
      <c r="CE902" s="97"/>
      <c r="CF902" s="97"/>
      <c r="CG902" s="97"/>
      <c r="CH902" s="97"/>
    </row>
    <row r="903" spans="1:86">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Z903" s="100"/>
      <c r="AA903" s="100"/>
      <c r="AB903" s="100"/>
      <c r="AC903" s="100"/>
      <c r="AD903" s="100"/>
      <c r="AE903" s="100"/>
      <c r="AF903" s="100"/>
      <c r="AG903" s="100"/>
      <c r="AH903" s="100"/>
      <c r="AI903" s="100"/>
      <c r="AJ903" s="100"/>
      <c r="AK903" s="100"/>
      <c r="AL903" s="100"/>
      <c r="AM903" s="97"/>
      <c r="AN903" s="97"/>
      <c r="AO903" s="97"/>
      <c r="AP903" s="97"/>
      <c r="AQ903" s="97"/>
      <c r="AR903" s="97"/>
      <c r="AS903" s="97"/>
      <c r="AT903" s="97"/>
      <c r="AU903" s="97"/>
      <c r="AV903" s="97"/>
      <c r="AW903" s="97"/>
      <c r="AX903" s="97"/>
      <c r="AY903" s="97"/>
      <c r="AZ903" s="97"/>
      <c r="BA903" s="97"/>
      <c r="BB903" s="97"/>
      <c r="BC903" s="97"/>
      <c r="BD903" s="97"/>
      <c r="BE903" s="97"/>
      <c r="BF903" s="97"/>
      <c r="BG903" s="97"/>
      <c r="BH903" s="97"/>
      <c r="BI903" s="97"/>
      <c r="BJ903" s="97"/>
      <c r="BK903" s="97"/>
      <c r="BL903" s="97"/>
      <c r="BM903" s="97"/>
      <c r="BN903" s="97"/>
      <c r="BO903" s="97"/>
      <c r="BP903" s="97"/>
      <c r="BQ903" s="97"/>
      <c r="BR903" s="97"/>
      <c r="BS903" s="97"/>
      <c r="BT903" s="97"/>
      <c r="BU903" s="97"/>
      <c r="BV903" s="97"/>
      <c r="BW903" s="97"/>
      <c r="BX903" s="97"/>
      <c r="BY903" s="97"/>
      <c r="BZ903" s="97"/>
      <c r="CA903" s="97"/>
      <c r="CB903" s="97"/>
      <c r="CC903" s="97"/>
      <c r="CD903" s="97"/>
      <c r="CE903" s="97"/>
      <c r="CF903" s="97"/>
      <c r="CG903" s="97"/>
      <c r="CH903" s="97"/>
    </row>
    <row r="904" spans="1:86">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Z904" s="100"/>
      <c r="AA904" s="100"/>
      <c r="AB904" s="100"/>
      <c r="AC904" s="100"/>
      <c r="AD904" s="100"/>
      <c r="AE904" s="100"/>
      <c r="AF904" s="100"/>
      <c r="AG904" s="100"/>
      <c r="AH904" s="100"/>
      <c r="AI904" s="100"/>
      <c r="AJ904" s="100"/>
      <c r="AK904" s="100"/>
      <c r="AL904" s="100"/>
      <c r="AM904" s="97"/>
      <c r="AN904" s="97"/>
      <c r="AO904" s="97"/>
      <c r="AP904" s="97"/>
      <c r="AQ904" s="97"/>
      <c r="AR904" s="97"/>
      <c r="AS904" s="97"/>
      <c r="AT904" s="97"/>
      <c r="AU904" s="97"/>
      <c r="AV904" s="97"/>
      <c r="AW904" s="97"/>
      <c r="AX904" s="97"/>
      <c r="AY904" s="97"/>
      <c r="AZ904" s="97"/>
      <c r="BA904" s="97"/>
      <c r="BB904" s="97"/>
      <c r="BC904" s="97"/>
      <c r="BD904" s="97"/>
      <c r="BE904" s="97"/>
      <c r="BF904" s="97"/>
      <c r="BG904" s="97"/>
      <c r="BH904" s="97"/>
      <c r="BI904" s="97"/>
      <c r="BJ904" s="97"/>
      <c r="BK904" s="97"/>
      <c r="BL904" s="97"/>
      <c r="BM904" s="97"/>
      <c r="BN904" s="97"/>
      <c r="BO904" s="97"/>
      <c r="BP904" s="97"/>
      <c r="BQ904" s="97"/>
      <c r="BR904" s="97"/>
      <c r="BS904" s="97"/>
      <c r="BT904" s="97"/>
      <c r="BU904" s="97"/>
      <c r="BV904" s="97"/>
      <c r="BW904" s="97"/>
      <c r="BX904" s="97"/>
      <c r="BY904" s="97"/>
      <c r="BZ904" s="97"/>
      <c r="CA904" s="97"/>
      <c r="CB904" s="97"/>
      <c r="CC904" s="97"/>
      <c r="CD904" s="97"/>
      <c r="CE904" s="97"/>
      <c r="CF904" s="97"/>
      <c r="CG904" s="97"/>
      <c r="CH904" s="97"/>
    </row>
    <row r="905" spans="1:86">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Z905" s="100"/>
      <c r="AA905" s="100"/>
      <c r="AB905" s="100"/>
      <c r="AC905" s="100"/>
      <c r="AD905" s="100"/>
      <c r="AE905" s="100"/>
      <c r="AF905" s="100"/>
      <c r="AG905" s="100"/>
      <c r="AH905" s="100"/>
      <c r="AI905" s="100"/>
      <c r="AJ905" s="100"/>
      <c r="AK905" s="100"/>
      <c r="AL905" s="100"/>
      <c r="AM905" s="97"/>
      <c r="AN905" s="97"/>
      <c r="AO905" s="97"/>
      <c r="AP905" s="97"/>
      <c r="AQ905" s="97"/>
      <c r="AR905" s="97"/>
      <c r="AS905" s="97"/>
      <c r="AT905" s="97"/>
      <c r="AU905" s="97"/>
      <c r="AV905" s="97"/>
      <c r="AW905" s="97"/>
      <c r="AX905" s="97"/>
      <c r="AY905" s="97"/>
      <c r="AZ905" s="97"/>
      <c r="BA905" s="97"/>
      <c r="BB905" s="97"/>
      <c r="BC905" s="97"/>
      <c r="BD905" s="97"/>
      <c r="BE905" s="97"/>
      <c r="BF905" s="97"/>
      <c r="BG905" s="97"/>
      <c r="BH905" s="97"/>
      <c r="BI905" s="97"/>
      <c r="BJ905" s="97"/>
      <c r="BK905" s="97"/>
      <c r="BL905" s="97"/>
      <c r="BM905" s="97"/>
      <c r="BN905" s="97"/>
      <c r="BO905" s="97"/>
      <c r="BP905" s="97"/>
      <c r="BQ905" s="97"/>
      <c r="BR905" s="97"/>
      <c r="BS905" s="97"/>
      <c r="BT905" s="97"/>
      <c r="BU905" s="97"/>
      <c r="BV905" s="97"/>
      <c r="BW905" s="97"/>
      <c r="BX905" s="97"/>
      <c r="BY905" s="97"/>
      <c r="BZ905" s="97"/>
      <c r="CA905" s="97"/>
      <c r="CB905" s="97"/>
      <c r="CC905" s="97"/>
      <c r="CD905" s="97"/>
      <c r="CE905" s="97"/>
      <c r="CF905" s="97"/>
      <c r="CG905" s="97"/>
      <c r="CH905" s="97"/>
    </row>
    <row r="906" spans="1:8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Z906" s="100"/>
      <c r="AA906" s="100"/>
      <c r="AB906" s="100"/>
      <c r="AC906" s="100"/>
      <c r="AD906" s="100"/>
      <c r="AE906" s="100"/>
      <c r="AF906" s="100"/>
      <c r="AG906" s="100"/>
      <c r="AH906" s="100"/>
      <c r="AI906" s="100"/>
      <c r="AJ906" s="100"/>
      <c r="AK906" s="100"/>
      <c r="AL906" s="100"/>
      <c r="AM906" s="97"/>
      <c r="AN906" s="97"/>
      <c r="AO906" s="97"/>
      <c r="AP906" s="97"/>
      <c r="AQ906" s="97"/>
      <c r="AR906" s="97"/>
      <c r="AS906" s="97"/>
      <c r="AT906" s="97"/>
      <c r="AU906" s="97"/>
      <c r="AV906" s="97"/>
      <c r="AW906" s="97"/>
      <c r="AX906" s="97"/>
      <c r="AY906" s="97"/>
      <c r="AZ906" s="97"/>
      <c r="BA906" s="97"/>
      <c r="BB906" s="97"/>
      <c r="BC906" s="97"/>
      <c r="BD906" s="97"/>
      <c r="BE906" s="97"/>
      <c r="BF906" s="97"/>
      <c r="BG906" s="97"/>
      <c r="BH906" s="97"/>
      <c r="BI906" s="97"/>
      <c r="BJ906" s="97"/>
      <c r="BK906" s="97"/>
      <c r="BL906" s="97"/>
      <c r="BM906" s="97"/>
      <c r="BN906" s="97"/>
      <c r="BO906" s="97"/>
      <c r="BP906" s="97"/>
      <c r="BQ906" s="97"/>
      <c r="BR906" s="97"/>
      <c r="BS906" s="97"/>
      <c r="BT906" s="97"/>
      <c r="BU906" s="97"/>
      <c r="BV906" s="97"/>
      <c r="BW906" s="97"/>
      <c r="BX906" s="97"/>
      <c r="BY906" s="97"/>
      <c r="BZ906" s="97"/>
      <c r="CA906" s="97"/>
      <c r="CB906" s="97"/>
      <c r="CC906" s="97"/>
      <c r="CD906" s="97"/>
      <c r="CE906" s="97"/>
      <c r="CF906" s="97"/>
      <c r="CG906" s="97"/>
      <c r="CH906" s="97"/>
    </row>
    <row r="907" spans="1:86">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Z907" s="100"/>
      <c r="AA907" s="100"/>
      <c r="AB907" s="100"/>
      <c r="AC907" s="100"/>
      <c r="AD907" s="100"/>
      <c r="AE907" s="100"/>
      <c r="AF907" s="100"/>
      <c r="AG907" s="100"/>
      <c r="AH907" s="100"/>
      <c r="AI907" s="100"/>
      <c r="AJ907" s="100"/>
      <c r="AK907" s="100"/>
      <c r="AL907" s="100"/>
      <c r="AM907" s="97"/>
      <c r="AN907" s="97"/>
      <c r="AO907" s="97"/>
      <c r="AP907" s="97"/>
      <c r="AQ907" s="97"/>
      <c r="AR907" s="97"/>
      <c r="AS907" s="97"/>
      <c r="AT907" s="97"/>
      <c r="AU907" s="97"/>
      <c r="AV907" s="97"/>
      <c r="AW907" s="97"/>
      <c r="AX907" s="97"/>
      <c r="AY907" s="97"/>
      <c r="AZ907" s="97"/>
      <c r="BA907" s="97"/>
      <c r="BB907" s="97"/>
      <c r="BC907" s="97"/>
      <c r="BD907" s="97"/>
      <c r="BE907" s="97"/>
      <c r="BF907" s="97"/>
      <c r="BG907" s="97"/>
      <c r="BH907" s="97"/>
      <c r="BI907" s="97"/>
      <c r="BJ907" s="97"/>
      <c r="BK907" s="97"/>
      <c r="BL907" s="97"/>
      <c r="BM907" s="97"/>
      <c r="BN907" s="97"/>
      <c r="BO907" s="97"/>
      <c r="BP907" s="97"/>
      <c r="BQ907" s="97"/>
      <c r="BR907" s="97"/>
      <c r="BS907" s="97"/>
      <c r="BT907" s="97"/>
      <c r="BU907" s="97"/>
      <c r="BV907" s="97"/>
      <c r="BW907" s="97"/>
      <c r="BX907" s="97"/>
      <c r="BY907" s="97"/>
      <c r="BZ907" s="97"/>
      <c r="CA907" s="97"/>
      <c r="CB907" s="97"/>
      <c r="CC907" s="97"/>
      <c r="CD907" s="97"/>
      <c r="CE907" s="97"/>
      <c r="CF907" s="97"/>
      <c r="CG907" s="97"/>
      <c r="CH907" s="97"/>
    </row>
    <row r="908" spans="1:86">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Z908" s="100"/>
      <c r="AA908" s="100"/>
      <c r="AB908" s="100"/>
      <c r="AC908" s="100"/>
      <c r="AD908" s="100"/>
      <c r="AE908" s="100"/>
      <c r="AF908" s="100"/>
      <c r="AG908" s="100"/>
      <c r="AH908" s="100"/>
      <c r="AI908" s="100"/>
      <c r="AJ908" s="100"/>
      <c r="AK908" s="100"/>
      <c r="AL908" s="100"/>
      <c r="AM908" s="97"/>
      <c r="AN908" s="97"/>
      <c r="AO908" s="97"/>
      <c r="AP908" s="97"/>
      <c r="AQ908" s="97"/>
      <c r="AR908" s="97"/>
      <c r="AS908" s="97"/>
      <c r="AT908" s="97"/>
      <c r="AU908" s="97"/>
      <c r="AV908" s="97"/>
      <c r="AW908" s="97"/>
      <c r="AX908" s="97"/>
      <c r="AY908" s="97"/>
      <c r="AZ908" s="97"/>
      <c r="BA908" s="97"/>
      <c r="BB908" s="97"/>
      <c r="BC908" s="97"/>
      <c r="BD908" s="97"/>
      <c r="BE908" s="97"/>
      <c r="BF908" s="97"/>
      <c r="BG908" s="97"/>
      <c r="BH908" s="97"/>
      <c r="BI908" s="97"/>
      <c r="BJ908" s="97"/>
      <c r="BK908" s="97"/>
      <c r="BL908" s="97"/>
      <c r="BM908" s="97"/>
      <c r="BN908" s="97"/>
      <c r="BO908" s="97"/>
      <c r="BP908" s="97"/>
      <c r="BQ908" s="97"/>
      <c r="BR908" s="97"/>
      <c r="BS908" s="97"/>
      <c r="BT908" s="97"/>
      <c r="BU908" s="97"/>
      <c r="BV908" s="97"/>
      <c r="BW908" s="97"/>
      <c r="BX908" s="97"/>
      <c r="BY908" s="97"/>
      <c r="BZ908" s="97"/>
      <c r="CA908" s="97"/>
      <c r="CB908" s="97"/>
      <c r="CC908" s="97"/>
      <c r="CD908" s="97"/>
      <c r="CE908" s="97"/>
      <c r="CF908" s="97"/>
      <c r="CG908" s="97"/>
      <c r="CH908" s="97"/>
    </row>
    <row r="909" spans="1:86">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Z909" s="100"/>
      <c r="AA909" s="100"/>
      <c r="AB909" s="100"/>
      <c r="AC909" s="100"/>
      <c r="AD909" s="100"/>
      <c r="AE909" s="100"/>
      <c r="AF909" s="100"/>
      <c r="AG909" s="100"/>
      <c r="AH909" s="100"/>
      <c r="AI909" s="100"/>
      <c r="AJ909" s="100"/>
      <c r="AK909" s="100"/>
      <c r="AL909" s="100"/>
      <c r="AM909" s="97"/>
      <c r="AN909" s="97"/>
      <c r="AO909" s="97"/>
      <c r="AP909" s="97"/>
      <c r="AQ909" s="97"/>
      <c r="AR909" s="97"/>
      <c r="AS909" s="97"/>
      <c r="AT909" s="97"/>
      <c r="AU909" s="97"/>
      <c r="AV909" s="97"/>
      <c r="AW909" s="97"/>
      <c r="AX909" s="97"/>
      <c r="AY909" s="97"/>
      <c r="AZ909" s="97"/>
      <c r="BA909" s="97"/>
      <c r="BB909" s="97"/>
      <c r="BC909" s="97"/>
      <c r="BD909" s="97"/>
      <c r="BE909" s="97"/>
      <c r="BF909" s="97"/>
      <c r="BG909" s="97"/>
      <c r="BH909" s="97"/>
      <c r="BI909" s="97"/>
      <c r="BJ909" s="97"/>
      <c r="BK909" s="97"/>
      <c r="BL909" s="97"/>
      <c r="BM909" s="97"/>
      <c r="BN909" s="97"/>
      <c r="BO909" s="97"/>
      <c r="BP909" s="97"/>
      <c r="BQ909" s="97"/>
      <c r="BR909" s="97"/>
      <c r="BS909" s="97"/>
      <c r="BT909" s="97"/>
      <c r="BU909" s="97"/>
      <c r="BV909" s="97"/>
      <c r="BW909" s="97"/>
      <c r="BX909" s="97"/>
      <c r="BY909" s="97"/>
      <c r="BZ909" s="97"/>
      <c r="CA909" s="97"/>
      <c r="CB909" s="97"/>
      <c r="CC909" s="97"/>
      <c r="CD909" s="97"/>
      <c r="CE909" s="97"/>
      <c r="CF909" s="97"/>
      <c r="CG909" s="97"/>
      <c r="CH909" s="97"/>
    </row>
    <row r="910" spans="1:86">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Z910" s="100"/>
      <c r="AA910" s="100"/>
      <c r="AB910" s="100"/>
      <c r="AC910" s="100"/>
      <c r="AD910" s="100"/>
      <c r="AE910" s="100"/>
      <c r="AF910" s="100"/>
      <c r="AG910" s="100"/>
      <c r="AH910" s="100"/>
      <c r="AI910" s="100"/>
      <c r="AJ910" s="100"/>
      <c r="AK910" s="100"/>
      <c r="AL910" s="100"/>
      <c r="AM910" s="97"/>
      <c r="AN910" s="97"/>
      <c r="AO910" s="97"/>
      <c r="AP910" s="97"/>
      <c r="AQ910" s="97"/>
      <c r="AR910" s="97"/>
      <c r="AS910" s="97"/>
      <c r="AT910" s="97"/>
      <c r="AU910" s="97"/>
      <c r="AV910" s="97"/>
      <c r="AW910" s="97"/>
      <c r="AX910" s="97"/>
      <c r="AY910" s="97"/>
      <c r="AZ910" s="97"/>
      <c r="BA910" s="97"/>
      <c r="BB910" s="97"/>
      <c r="BC910" s="97"/>
      <c r="BD910" s="97"/>
      <c r="BE910" s="97"/>
      <c r="BF910" s="97"/>
      <c r="BG910" s="97"/>
      <c r="BH910" s="97"/>
      <c r="BI910" s="97"/>
      <c r="BJ910" s="97"/>
      <c r="BK910" s="97"/>
      <c r="BL910" s="97"/>
      <c r="BM910" s="97"/>
      <c r="BN910" s="97"/>
      <c r="BO910" s="97"/>
      <c r="BP910" s="97"/>
      <c r="BQ910" s="97"/>
      <c r="BR910" s="97"/>
      <c r="BS910" s="97"/>
      <c r="BT910" s="97"/>
      <c r="BU910" s="97"/>
      <c r="BV910" s="97"/>
      <c r="BW910" s="97"/>
      <c r="BX910" s="97"/>
      <c r="BY910" s="97"/>
      <c r="BZ910" s="97"/>
      <c r="CA910" s="97"/>
      <c r="CB910" s="97"/>
      <c r="CC910" s="97"/>
      <c r="CD910" s="97"/>
      <c r="CE910" s="97"/>
      <c r="CF910" s="97"/>
      <c r="CG910" s="97"/>
      <c r="CH910" s="97"/>
    </row>
    <row r="911" spans="1:86">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Z911" s="100"/>
      <c r="AA911" s="100"/>
      <c r="AB911" s="100"/>
      <c r="AC911" s="100"/>
      <c r="AD911" s="100"/>
      <c r="AE911" s="100"/>
      <c r="AF911" s="100"/>
      <c r="AG911" s="100"/>
      <c r="AH911" s="100"/>
      <c r="AI911" s="100"/>
      <c r="AJ911" s="100"/>
      <c r="AK911" s="100"/>
      <c r="AL911" s="100"/>
      <c r="AM911" s="97"/>
      <c r="AN911" s="97"/>
      <c r="AO911" s="97"/>
      <c r="AP911" s="97"/>
      <c r="AQ911" s="97"/>
      <c r="AR911" s="97"/>
      <c r="AS911" s="97"/>
      <c r="AT911" s="97"/>
      <c r="AU911" s="97"/>
      <c r="AV911" s="97"/>
      <c r="AW911" s="97"/>
      <c r="AX911" s="97"/>
      <c r="AY911" s="97"/>
      <c r="AZ911" s="97"/>
      <c r="BA911" s="97"/>
      <c r="BB911" s="97"/>
      <c r="BC911" s="97"/>
      <c r="BD911" s="97"/>
      <c r="BE911" s="97"/>
      <c r="BF911" s="97"/>
      <c r="BG911" s="97"/>
      <c r="BH911" s="97"/>
      <c r="BI911" s="97"/>
      <c r="BJ911" s="97"/>
      <c r="BK911" s="97"/>
      <c r="BL911" s="97"/>
      <c r="BM911" s="97"/>
      <c r="BN911" s="97"/>
      <c r="BO911" s="97"/>
      <c r="BP911" s="97"/>
      <c r="BQ911" s="97"/>
      <c r="BR911" s="97"/>
      <c r="BS911" s="97"/>
      <c r="BT911" s="97"/>
      <c r="BU911" s="97"/>
      <c r="BV911" s="97"/>
      <c r="BW911" s="97"/>
      <c r="BX911" s="97"/>
      <c r="BY911" s="97"/>
      <c r="BZ911" s="97"/>
      <c r="CA911" s="97"/>
      <c r="CB911" s="97"/>
      <c r="CC911" s="97"/>
      <c r="CD911" s="97"/>
      <c r="CE911" s="97"/>
      <c r="CF911" s="97"/>
      <c r="CG911" s="97"/>
      <c r="CH911" s="97"/>
    </row>
    <row r="912" spans="1:86">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Z912" s="100"/>
      <c r="AA912" s="100"/>
      <c r="AB912" s="100"/>
      <c r="AC912" s="100"/>
      <c r="AD912" s="100"/>
      <c r="AE912" s="100"/>
      <c r="AF912" s="100"/>
      <c r="AG912" s="100"/>
      <c r="AH912" s="100"/>
      <c r="AI912" s="100"/>
      <c r="AJ912" s="100"/>
      <c r="AK912" s="100"/>
      <c r="AL912" s="100"/>
      <c r="AM912" s="97"/>
      <c r="AN912" s="97"/>
      <c r="AO912" s="97"/>
      <c r="AP912" s="97"/>
      <c r="AQ912" s="97"/>
      <c r="AR912" s="97"/>
      <c r="AS912" s="97"/>
      <c r="AT912" s="97"/>
      <c r="AU912" s="97"/>
      <c r="AV912" s="97"/>
      <c r="AW912" s="97"/>
      <c r="AX912" s="97"/>
      <c r="AY912" s="97"/>
      <c r="AZ912" s="97"/>
      <c r="BA912" s="97"/>
      <c r="BB912" s="97"/>
      <c r="BC912" s="97"/>
      <c r="BD912" s="97"/>
      <c r="BE912" s="97"/>
      <c r="BF912" s="97"/>
      <c r="BG912" s="97"/>
      <c r="BH912" s="97"/>
      <c r="BI912" s="97"/>
      <c r="BJ912" s="97"/>
      <c r="BK912" s="97"/>
      <c r="BL912" s="97"/>
      <c r="BM912" s="97"/>
      <c r="BN912" s="97"/>
      <c r="BO912" s="97"/>
      <c r="BP912" s="97"/>
      <c r="BQ912" s="97"/>
      <c r="BR912" s="97"/>
      <c r="BS912" s="97"/>
      <c r="BT912" s="97"/>
      <c r="BU912" s="97"/>
      <c r="BV912" s="97"/>
      <c r="BW912" s="97"/>
      <c r="BX912" s="97"/>
      <c r="BY912" s="97"/>
      <c r="BZ912" s="97"/>
      <c r="CA912" s="97"/>
      <c r="CB912" s="97"/>
      <c r="CC912" s="97"/>
      <c r="CD912" s="97"/>
      <c r="CE912" s="97"/>
      <c r="CF912" s="97"/>
      <c r="CG912" s="97"/>
      <c r="CH912" s="97"/>
    </row>
    <row r="913" spans="1:86">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Z913" s="100"/>
      <c r="AA913" s="100"/>
      <c r="AB913" s="100"/>
      <c r="AC913" s="100"/>
      <c r="AD913" s="100"/>
      <c r="AE913" s="100"/>
      <c r="AF913" s="100"/>
      <c r="AG913" s="100"/>
      <c r="AH913" s="100"/>
      <c r="AI913" s="100"/>
      <c r="AJ913" s="100"/>
      <c r="AK913" s="100"/>
      <c r="AL913" s="100"/>
      <c r="AM913" s="97"/>
      <c r="AN913" s="97"/>
      <c r="AO913" s="97"/>
      <c r="AP913" s="97"/>
      <c r="AQ913" s="97"/>
      <c r="AR913" s="97"/>
      <c r="AS913" s="97"/>
      <c r="AT913" s="97"/>
      <c r="AU913" s="97"/>
      <c r="AV913" s="97"/>
      <c r="AW913" s="97"/>
      <c r="AX913" s="97"/>
      <c r="AY913" s="97"/>
      <c r="AZ913" s="97"/>
      <c r="BA913" s="97"/>
      <c r="BB913" s="97"/>
      <c r="BC913" s="97"/>
      <c r="BD913" s="97"/>
      <c r="BE913" s="97"/>
      <c r="BF913" s="97"/>
      <c r="BG913" s="97"/>
      <c r="BH913" s="97"/>
      <c r="BI913" s="97"/>
      <c r="BJ913" s="97"/>
      <c r="BK913" s="97"/>
      <c r="BL913" s="97"/>
      <c r="BM913" s="97"/>
      <c r="BN913" s="97"/>
      <c r="BO913" s="97"/>
      <c r="BP913" s="97"/>
      <c r="BQ913" s="97"/>
      <c r="BR913" s="97"/>
      <c r="BS913" s="97"/>
      <c r="BT913" s="97"/>
      <c r="BU913" s="97"/>
      <c r="BV913" s="97"/>
      <c r="BW913" s="97"/>
      <c r="BX913" s="97"/>
      <c r="BY913" s="97"/>
      <c r="BZ913" s="97"/>
      <c r="CA913" s="97"/>
      <c r="CB913" s="97"/>
      <c r="CC913" s="97"/>
      <c r="CD913" s="97"/>
      <c r="CE913" s="97"/>
      <c r="CF913" s="97"/>
      <c r="CG913" s="97"/>
      <c r="CH913" s="97"/>
    </row>
    <row r="914" spans="1:86">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Z914" s="100"/>
      <c r="AA914" s="100"/>
      <c r="AB914" s="100"/>
      <c r="AC914" s="100"/>
      <c r="AD914" s="100"/>
      <c r="AE914" s="100"/>
      <c r="AF914" s="100"/>
      <c r="AG914" s="100"/>
      <c r="AH914" s="100"/>
      <c r="AI914" s="100"/>
      <c r="AJ914" s="100"/>
      <c r="AK914" s="100"/>
      <c r="AL914" s="100"/>
      <c r="AM914" s="97"/>
      <c r="AN914" s="97"/>
      <c r="AO914" s="97"/>
      <c r="AP914" s="97"/>
      <c r="AQ914" s="97"/>
      <c r="AR914" s="97"/>
      <c r="AS914" s="97"/>
      <c r="AT914" s="97"/>
      <c r="AU914" s="97"/>
      <c r="AV914" s="97"/>
      <c r="AW914" s="97"/>
      <c r="AX914" s="97"/>
      <c r="AY914" s="97"/>
      <c r="AZ914" s="97"/>
      <c r="BA914" s="97"/>
      <c r="BB914" s="97"/>
      <c r="BC914" s="97"/>
      <c r="BD914" s="97"/>
      <c r="BE914" s="97"/>
      <c r="BF914" s="97"/>
      <c r="BG914" s="97"/>
      <c r="BH914" s="97"/>
      <c r="BI914" s="97"/>
      <c r="BJ914" s="97"/>
      <c r="BK914" s="97"/>
      <c r="BL914" s="97"/>
      <c r="BM914" s="97"/>
      <c r="BN914" s="97"/>
      <c r="BO914" s="97"/>
      <c r="BP914" s="97"/>
      <c r="BQ914" s="97"/>
      <c r="BR914" s="97"/>
      <c r="BS914" s="97"/>
      <c r="BT914" s="97"/>
      <c r="BU914" s="97"/>
      <c r="BV914" s="97"/>
      <c r="BW914" s="97"/>
      <c r="BX914" s="97"/>
      <c r="BY914" s="97"/>
      <c r="BZ914" s="97"/>
      <c r="CA914" s="97"/>
      <c r="CB914" s="97"/>
      <c r="CC914" s="97"/>
      <c r="CD914" s="97"/>
      <c r="CE914" s="97"/>
      <c r="CF914" s="97"/>
      <c r="CG914" s="97"/>
      <c r="CH914" s="97"/>
    </row>
    <row r="915" spans="1:86">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Z915" s="100"/>
      <c r="AA915" s="100"/>
      <c r="AB915" s="100"/>
      <c r="AC915" s="100"/>
      <c r="AD915" s="100"/>
      <c r="AE915" s="100"/>
      <c r="AF915" s="100"/>
      <c r="AG915" s="100"/>
      <c r="AH915" s="100"/>
      <c r="AI915" s="100"/>
      <c r="AJ915" s="100"/>
      <c r="AK915" s="100"/>
      <c r="AL915" s="100"/>
      <c r="AM915" s="97"/>
      <c r="AN915" s="97"/>
      <c r="AO915" s="97"/>
      <c r="AP915" s="97"/>
      <c r="AQ915" s="97"/>
      <c r="AR915" s="97"/>
      <c r="AS915" s="97"/>
      <c r="AT915" s="97"/>
      <c r="AU915" s="97"/>
      <c r="AV915" s="97"/>
      <c r="AW915" s="97"/>
      <c r="AX915" s="97"/>
      <c r="AY915" s="97"/>
      <c r="AZ915" s="97"/>
      <c r="BA915" s="97"/>
      <c r="BB915" s="97"/>
      <c r="BC915" s="97"/>
      <c r="BD915" s="97"/>
      <c r="BE915" s="97"/>
      <c r="BF915" s="97"/>
      <c r="BG915" s="97"/>
      <c r="BH915" s="97"/>
      <c r="BI915" s="97"/>
      <c r="BJ915" s="97"/>
      <c r="BK915" s="97"/>
      <c r="BL915" s="97"/>
      <c r="BM915" s="97"/>
      <c r="BN915" s="97"/>
      <c r="BO915" s="97"/>
      <c r="BP915" s="97"/>
      <c r="BQ915" s="97"/>
      <c r="BR915" s="97"/>
      <c r="BS915" s="97"/>
      <c r="BT915" s="97"/>
      <c r="BU915" s="97"/>
      <c r="BV915" s="97"/>
      <c r="BW915" s="97"/>
      <c r="BX915" s="97"/>
      <c r="BY915" s="97"/>
      <c r="BZ915" s="97"/>
      <c r="CA915" s="97"/>
      <c r="CB915" s="97"/>
      <c r="CC915" s="97"/>
      <c r="CD915" s="97"/>
      <c r="CE915" s="97"/>
      <c r="CF915" s="97"/>
      <c r="CG915" s="97"/>
      <c r="CH915" s="97"/>
    </row>
    <row r="916" spans="1:8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Z916" s="100"/>
      <c r="AA916" s="100"/>
      <c r="AB916" s="100"/>
      <c r="AC916" s="100"/>
      <c r="AD916" s="100"/>
      <c r="AE916" s="100"/>
      <c r="AF916" s="100"/>
      <c r="AG916" s="100"/>
      <c r="AH916" s="100"/>
      <c r="AI916" s="100"/>
      <c r="AJ916" s="100"/>
      <c r="AK916" s="100"/>
      <c r="AL916" s="100"/>
      <c r="AM916" s="97"/>
      <c r="AN916" s="97"/>
      <c r="AO916" s="97"/>
      <c r="AP916" s="97"/>
      <c r="AQ916" s="97"/>
      <c r="AR916" s="97"/>
      <c r="AS916" s="97"/>
      <c r="AT916" s="97"/>
      <c r="AU916" s="97"/>
      <c r="AV916" s="97"/>
      <c r="AW916" s="97"/>
      <c r="AX916" s="97"/>
      <c r="AY916" s="97"/>
      <c r="AZ916" s="97"/>
      <c r="BA916" s="97"/>
      <c r="BB916" s="97"/>
      <c r="BC916" s="97"/>
      <c r="BD916" s="97"/>
      <c r="BE916" s="97"/>
      <c r="BF916" s="97"/>
      <c r="BG916" s="97"/>
      <c r="BH916" s="97"/>
      <c r="BI916" s="97"/>
      <c r="BJ916" s="97"/>
      <c r="BK916" s="97"/>
      <c r="BL916" s="97"/>
      <c r="BM916" s="97"/>
      <c r="BN916" s="97"/>
      <c r="BO916" s="97"/>
      <c r="BP916" s="97"/>
      <c r="BQ916" s="97"/>
      <c r="BR916" s="97"/>
      <c r="BS916" s="97"/>
      <c r="BT916" s="97"/>
      <c r="BU916" s="97"/>
      <c r="BV916" s="97"/>
      <c r="BW916" s="97"/>
      <c r="BX916" s="97"/>
      <c r="BY916" s="97"/>
      <c r="BZ916" s="97"/>
      <c r="CA916" s="97"/>
      <c r="CB916" s="97"/>
      <c r="CC916" s="97"/>
      <c r="CD916" s="97"/>
      <c r="CE916" s="97"/>
      <c r="CF916" s="97"/>
      <c r="CG916" s="97"/>
      <c r="CH916" s="97"/>
    </row>
    <row r="917" spans="1:86">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Z917" s="100"/>
      <c r="AA917" s="100"/>
      <c r="AB917" s="100"/>
      <c r="AC917" s="100"/>
      <c r="AD917" s="100"/>
      <c r="AE917" s="100"/>
      <c r="AF917" s="100"/>
      <c r="AG917" s="100"/>
      <c r="AH917" s="100"/>
      <c r="AI917" s="100"/>
      <c r="AJ917" s="100"/>
      <c r="AK917" s="100"/>
      <c r="AL917" s="100"/>
      <c r="AM917" s="97"/>
      <c r="AN917" s="97"/>
      <c r="AO917" s="97"/>
      <c r="AP917" s="97"/>
      <c r="AQ917" s="97"/>
      <c r="AR917" s="97"/>
      <c r="AS917" s="97"/>
      <c r="AT917" s="97"/>
      <c r="AU917" s="97"/>
      <c r="AV917" s="97"/>
      <c r="AW917" s="97"/>
      <c r="AX917" s="97"/>
      <c r="AY917" s="97"/>
      <c r="AZ917" s="97"/>
      <c r="BA917" s="97"/>
      <c r="BB917" s="97"/>
      <c r="BC917" s="97"/>
      <c r="BD917" s="97"/>
      <c r="BE917" s="97"/>
      <c r="BF917" s="97"/>
      <c r="BG917" s="97"/>
      <c r="BH917" s="97"/>
      <c r="BI917" s="97"/>
      <c r="BJ917" s="97"/>
      <c r="BK917" s="97"/>
      <c r="BL917" s="97"/>
      <c r="BM917" s="97"/>
      <c r="BN917" s="97"/>
      <c r="BO917" s="97"/>
      <c r="BP917" s="97"/>
      <c r="BQ917" s="97"/>
      <c r="BR917" s="97"/>
      <c r="BS917" s="97"/>
      <c r="BT917" s="97"/>
      <c r="BU917" s="97"/>
      <c r="BV917" s="97"/>
      <c r="BW917" s="97"/>
      <c r="BX917" s="97"/>
      <c r="BY917" s="97"/>
      <c r="BZ917" s="97"/>
      <c r="CA917" s="97"/>
      <c r="CB917" s="97"/>
      <c r="CC917" s="97"/>
      <c r="CD917" s="97"/>
      <c r="CE917" s="97"/>
      <c r="CF917" s="97"/>
      <c r="CG917" s="97"/>
      <c r="CH917" s="97"/>
    </row>
    <row r="918" spans="1:86">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Z918" s="100"/>
      <c r="AA918" s="100"/>
      <c r="AB918" s="100"/>
      <c r="AC918" s="100"/>
      <c r="AD918" s="100"/>
      <c r="AE918" s="100"/>
      <c r="AF918" s="100"/>
      <c r="AG918" s="100"/>
      <c r="AH918" s="100"/>
      <c r="AI918" s="100"/>
      <c r="AJ918" s="100"/>
      <c r="AK918" s="100"/>
      <c r="AL918" s="100"/>
      <c r="AM918" s="97"/>
      <c r="AN918" s="97"/>
      <c r="AO918" s="97"/>
      <c r="AP918" s="97"/>
      <c r="AQ918" s="97"/>
      <c r="AR918" s="97"/>
      <c r="AS918" s="97"/>
      <c r="AT918" s="97"/>
      <c r="AU918" s="97"/>
      <c r="AV918" s="97"/>
      <c r="AW918" s="97"/>
      <c r="AX918" s="97"/>
      <c r="AY918" s="97"/>
      <c r="AZ918" s="97"/>
      <c r="BA918" s="97"/>
      <c r="BB918" s="97"/>
      <c r="BC918" s="97"/>
      <c r="BD918" s="97"/>
      <c r="BE918" s="97"/>
      <c r="BF918" s="97"/>
      <c r="BG918" s="97"/>
      <c r="BH918" s="97"/>
      <c r="BI918" s="97"/>
      <c r="BJ918" s="97"/>
      <c r="BK918" s="97"/>
      <c r="BL918" s="97"/>
      <c r="BM918" s="97"/>
      <c r="BN918" s="97"/>
      <c r="BO918" s="97"/>
      <c r="BP918" s="97"/>
      <c r="BQ918" s="97"/>
      <c r="BR918" s="97"/>
      <c r="BS918" s="97"/>
      <c r="BT918" s="97"/>
      <c r="BU918" s="97"/>
      <c r="BV918" s="97"/>
      <c r="BW918" s="97"/>
      <c r="BX918" s="97"/>
      <c r="BY918" s="97"/>
      <c r="BZ918" s="97"/>
      <c r="CA918" s="97"/>
      <c r="CB918" s="97"/>
      <c r="CC918" s="97"/>
      <c r="CD918" s="97"/>
      <c r="CE918" s="97"/>
      <c r="CF918" s="97"/>
      <c r="CG918" s="97"/>
      <c r="CH918" s="97"/>
    </row>
    <row r="919" spans="1:86">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Z919" s="100"/>
      <c r="AA919" s="100"/>
      <c r="AB919" s="100"/>
      <c r="AC919" s="100"/>
      <c r="AD919" s="100"/>
      <c r="AE919" s="100"/>
      <c r="AF919" s="100"/>
      <c r="AG919" s="100"/>
      <c r="AH919" s="100"/>
      <c r="AI919" s="100"/>
      <c r="AJ919" s="100"/>
      <c r="AK919" s="100"/>
      <c r="AL919" s="100"/>
      <c r="AM919" s="97"/>
      <c r="AN919" s="97"/>
      <c r="AO919" s="97"/>
      <c r="AP919" s="97"/>
      <c r="AQ919" s="97"/>
      <c r="AR919" s="97"/>
      <c r="AS919" s="97"/>
      <c r="AT919" s="97"/>
      <c r="AU919" s="97"/>
      <c r="AV919" s="97"/>
      <c r="AW919" s="97"/>
      <c r="AX919" s="97"/>
      <c r="AY919" s="97"/>
      <c r="AZ919" s="97"/>
      <c r="BA919" s="97"/>
      <c r="BB919" s="97"/>
      <c r="BC919" s="97"/>
      <c r="BD919" s="97"/>
      <c r="BE919" s="97"/>
      <c r="BF919" s="97"/>
      <c r="BG919" s="97"/>
      <c r="BH919" s="97"/>
      <c r="BI919" s="97"/>
      <c r="BJ919" s="97"/>
      <c r="BK919" s="97"/>
      <c r="BL919" s="97"/>
      <c r="BM919" s="97"/>
      <c r="BN919" s="97"/>
      <c r="BO919" s="97"/>
      <c r="BP919" s="97"/>
      <c r="BQ919" s="97"/>
      <c r="BR919" s="97"/>
      <c r="BS919" s="97"/>
      <c r="BT919" s="97"/>
      <c r="BU919" s="97"/>
      <c r="BV919" s="97"/>
      <c r="BW919" s="97"/>
      <c r="BX919" s="97"/>
      <c r="BY919" s="97"/>
      <c r="BZ919" s="97"/>
      <c r="CA919" s="97"/>
      <c r="CB919" s="97"/>
      <c r="CC919" s="97"/>
      <c r="CD919" s="97"/>
      <c r="CE919" s="97"/>
      <c r="CF919" s="97"/>
      <c r="CG919" s="97"/>
      <c r="CH919" s="97"/>
    </row>
    <row r="920" spans="1:86">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Z920" s="100"/>
      <c r="AA920" s="100"/>
      <c r="AB920" s="100"/>
      <c r="AC920" s="100"/>
      <c r="AD920" s="100"/>
      <c r="AE920" s="100"/>
      <c r="AF920" s="100"/>
      <c r="AG920" s="100"/>
      <c r="AH920" s="100"/>
      <c r="AI920" s="100"/>
      <c r="AJ920" s="100"/>
      <c r="AK920" s="100"/>
      <c r="AL920" s="100"/>
      <c r="AM920" s="97"/>
      <c r="AN920" s="97"/>
      <c r="AO920" s="97"/>
      <c r="AP920" s="97"/>
      <c r="AQ920" s="97"/>
      <c r="AR920" s="97"/>
      <c r="AS920" s="97"/>
      <c r="AT920" s="97"/>
      <c r="AU920" s="97"/>
      <c r="AV920" s="97"/>
      <c r="AW920" s="97"/>
      <c r="AX920" s="97"/>
      <c r="AY920" s="97"/>
      <c r="AZ920" s="97"/>
      <c r="BA920" s="97"/>
      <c r="BB920" s="97"/>
      <c r="BC920" s="97"/>
      <c r="BD920" s="97"/>
      <c r="BE920" s="97"/>
      <c r="BF920" s="97"/>
      <c r="BG920" s="97"/>
      <c r="BH920" s="97"/>
      <c r="BI920" s="97"/>
      <c r="BJ920" s="97"/>
      <c r="BK920" s="97"/>
      <c r="BL920" s="97"/>
      <c r="BM920" s="97"/>
      <c r="BN920" s="97"/>
      <c r="BO920" s="97"/>
      <c r="BP920" s="97"/>
      <c r="BQ920" s="97"/>
      <c r="BR920" s="97"/>
      <c r="BS920" s="97"/>
      <c r="BT920" s="97"/>
      <c r="BU920" s="97"/>
      <c r="BV920" s="97"/>
      <c r="BW920" s="97"/>
      <c r="BX920" s="97"/>
      <c r="BY920" s="97"/>
      <c r="BZ920" s="97"/>
      <c r="CA920" s="97"/>
      <c r="CB920" s="97"/>
      <c r="CC920" s="97"/>
      <c r="CD920" s="97"/>
      <c r="CE920" s="97"/>
      <c r="CF920" s="97"/>
      <c r="CG920" s="97"/>
      <c r="CH920" s="97"/>
    </row>
    <row r="921" spans="1:86">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Z921" s="100"/>
      <c r="AA921" s="100"/>
      <c r="AB921" s="100"/>
      <c r="AC921" s="100"/>
      <c r="AD921" s="100"/>
      <c r="AE921" s="100"/>
      <c r="AF921" s="100"/>
      <c r="AG921" s="100"/>
      <c r="AH921" s="100"/>
      <c r="AI921" s="100"/>
      <c r="AJ921" s="100"/>
      <c r="AK921" s="100"/>
      <c r="AL921" s="100"/>
      <c r="AM921" s="97"/>
      <c r="AN921" s="97"/>
      <c r="AO921" s="97"/>
      <c r="AP921" s="97"/>
      <c r="AQ921" s="97"/>
      <c r="AR921" s="97"/>
      <c r="AS921" s="97"/>
      <c r="AT921" s="97"/>
      <c r="AU921" s="97"/>
      <c r="AV921" s="97"/>
      <c r="AW921" s="97"/>
      <c r="AX921" s="97"/>
      <c r="AY921" s="97"/>
      <c r="AZ921" s="97"/>
      <c r="BA921" s="97"/>
      <c r="BB921" s="97"/>
      <c r="BC921" s="97"/>
      <c r="BD921" s="97"/>
      <c r="BE921" s="97"/>
      <c r="BF921" s="97"/>
      <c r="BG921" s="97"/>
      <c r="BH921" s="97"/>
      <c r="BI921" s="97"/>
      <c r="BJ921" s="97"/>
      <c r="BK921" s="97"/>
      <c r="BL921" s="97"/>
      <c r="BM921" s="97"/>
      <c r="BN921" s="97"/>
      <c r="BO921" s="97"/>
      <c r="BP921" s="97"/>
      <c r="BQ921" s="97"/>
      <c r="BR921" s="97"/>
      <c r="BS921" s="97"/>
      <c r="BT921" s="97"/>
      <c r="BU921" s="97"/>
      <c r="BV921" s="97"/>
      <c r="BW921" s="97"/>
      <c r="BX921" s="97"/>
      <c r="BY921" s="97"/>
      <c r="BZ921" s="97"/>
      <c r="CA921" s="97"/>
      <c r="CB921" s="97"/>
      <c r="CC921" s="97"/>
      <c r="CD921" s="97"/>
      <c r="CE921" s="97"/>
      <c r="CF921" s="97"/>
      <c r="CG921" s="97"/>
      <c r="CH921" s="97"/>
    </row>
    <row r="922" spans="1:86">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Z922" s="100"/>
      <c r="AA922" s="100"/>
      <c r="AB922" s="100"/>
      <c r="AC922" s="100"/>
      <c r="AD922" s="100"/>
      <c r="AE922" s="100"/>
      <c r="AF922" s="100"/>
      <c r="AG922" s="100"/>
      <c r="AH922" s="100"/>
      <c r="AI922" s="100"/>
      <c r="AJ922" s="100"/>
      <c r="AK922" s="100"/>
      <c r="AL922" s="100"/>
      <c r="AM922" s="97"/>
      <c r="AN922" s="97"/>
      <c r="AO922" s="97"/>
      <c r="AP922" s="97"/>
      <c r="AQ922" s="97"/>
      <c r="AR922" s="97"/>
      <c r="AS922" s="97"/>
      <c r="AT922" s="97"/>
      <c r="AU922" s="97"/>
      <c r="AV922" s="97"/>
      <c r="AW922" s="97"/>
      <c r="AX922" s="97"/>
      <c r="AY922" s="97"/>
      <c r="AZ922" s="97"/>
      <c r="BA922" s="97"/>
      <c r="BB922" s="97"/>
      <c r="BC922" s="97"/>
      <c r="BD922" s="97"/>
      <c r="BE922" s="97"/>
      <c r="BF922" s="97"/>
      <c r="BG922" s="97"/>
      <c r="BH922" s="97"/>
      <c r="BI922" s="97"/>
      <c r="BJ922" s="97"/>
      <c r="BK922" s="97"/>
      <c r="BL922" s="97"/>
      <c r="BM922" s="97"/>
      <c r="BN922" s="97"/>
      <c r="BO922" s="97"/>
      <c r="BP922" s="97"/>
      <c r="BQ922" s="97"/>
      <c r="BR922" s="97"/>
      <c r="BS922" s="97"/>
      <c r="BT922" s="97"/>
      <c r="BU922" s="97"/>
      <c r="BV922" s="97"/>
      <c r="BW922" s="97"/>
      <c r="BX922" s="97"/>
      <c r="BY922" s="97"/>
      <c r="BZ922" s="97"/>
      <c r="CA922" s="97"/>
      <c r="CB922" s="97"/>
      <c r="CC922" s="97"/>
      <c r="CD922" s="97"/>
      <c r="CE922" s="97"/>
      <c r="CF922" s="97"/>
      <c r="CG922" s="97"/>
      <c r="CH922" s="97"/>
    </row>
    <row r="923" spans="1:86">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Z923" s="100"/>
      <c r="AA923" s="100"/>
      <c r="AB923" s="100"/>
      <c r="AC923" s="100"/>
      <c r="AD923" s="100"/>
      <c r="AE923" s="100"/>
      <c r="AF923" s="100"/>
      <c r="AG923" s="100"/>
      <c r="AH923" s="100"/>
      <c r="AI923" s="100"/>
      <c r="AJ923" s="100"/>
      <c r="AK923" s="100"/>
      <c r="AL923" s="100"/>
      <c r="AM923" s="97"/>
      <c r="AN923" s="97"/>
      <c r="AO923" s="97"/>
      <c r="AP923" s="97"/>
      <c r="AQ923" s="97"/>
      <c r="AR923" s="97"/>
      <c r="AS923" s="97"/>
      <c r="AT923" s="97"/>
      <c r="AU923" s="97"/>
      <c r="AV923" s="97"/>
      <c r="AW923" s="97"/>
      <c r="AX923" s="97"/>
      <c r="AY923" s="97"/>
      <c r="AZ923" s="97"/>
      <c r="BA923" s="97"/>
      <c r="BB923" s="97"/>
      <c r="BC923" s="97"/>
      <c r="BD923" s="97"/>
      <c r="BE923" s="97"/>
      <c r="BF923" s="97"/>
      <c r="BG923" s="97"/>
      <c r="BH923" s="97"/>
      <c r="BI923" s="97"/>
      <c r="BJ923" s="97"/>
      <c r="BK923" s="97"/>
      <c r="BL923" s="97"/>
      <c r="BM923" s="97"/>
      <c r="BN923" s="97"/>
      <c r="BO923" s="97"/>
      <c r="BP923" s="97"/>
      <c r="BQ923" s="97"/>
      <c r="BR923" s="97"/>
      <c r="BS923" s="97"/>
      <c r="BT923" s="97"/>
      <c r="BU923" s="97"/>
      <c r="BV923" s="97"/>
      <c r="BW923" s="97"/>
      <c r="BX923" s="97"/>
      <c r="BY923" s="97"/>
      <c r="BZ923" s="97"/>
      <c r="CA923" s="97"/>
      <c r="CB923" s="97"/>
      <c r="CC923" s="97"/>
      <c r="CD923" s="97"/>
      <c r="CE923" s="97"/>
      <c r="CF923" s="97"/>
      <c r="CG923" s="97"/>
      <c r="CH923" s="97"/>
    </row>
    <row r="924" spans="1:86">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Z924" s="100"/>
      <c r="AA924" s="100"/>
      <c r="AB924" s="100"/>
      <c r="AC924" s="100"/>
      <c r="AD924" s="100"/>
      <c r="AE924" s="100"/>
      <c r="AF924" s="100"/>
      <c r="AG924" s="100"/>
      <c r="AH924" s="100"/>
      <c r="AI924" s="100"/>
      <c r="AJ924" s="100"/>
      <c r="AK924" s="100"/>
      <c r="AL924" s="100"/>
      <c r="AM924" s="97"/>
      <c r="AN924" s="97"/>
      <c r="AO924" s="97"/>
      <c r="AP924" s="97"/>
      <c r="AQ924" s="97"/>
      <c r="AR924" s="97"/>
      <c r="AS924" s="97"/>
      <c r="AT924" s="97"/>
      <c r="AU924" s="97"/>
      <c r="AV924" s="97"/>
      <c r="AW924" s="97"/>
      <c r="AX924" s="97"/>
      <c r="AY924" s="97"/>
      <c r="AZ924" s="97"/>
      <c r="BA924" s="97"/>
      <c r="BB924" s="97"/>
      <c r="BC924" s="97"/>
      <c r="BD924" s="97"/>
      <c r="BE924" s="97"/>
      <c r="BF924" s="97"/>
      <c r="BG924" s="97"/>
      <c r="BH924" s="97"/>
      <c r="BI924" s="97"/>
      <c r="BJ924" s="97"/>
      <c r="BK924" s="97"/>
      <c r="BL924" s="97"/>
      <c r="BM924" s="97"/>
      <c r="BN924" s="97"/>
      <c r="BO924" s="97"/>
      <c r="BP924" s="97"/>
      <c r="BQ924" s="97"/>
      <c r="BR924" s="97"/>
      <c r="BS924" s="97"/>
      <c r="BT924" s="97"/>
      <c r="BU924" s="97"/>
      <c r="BV924" s="97"/>
      <c r="BW924" s="97"/>
      <c r="BX924" s="97"/>
      <c r="BY924" s="97"/>
      <c r="BZ924" s="97"/>
      <c r="CA924" s="97"/>
      <c r="CB924" s="97"/>
      <c r="CC924" s="97"/>
      <c r="CD924" s="97"/>
      <c r="CE924" s="97"/>
      <c r="CF924" s="97"/>
      <c r="CG924" s="97"/>
      <c r="CH924" s="97"/>
    </row>
    <row r="925" spans="1:86">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Z925" s="100"/>
      <c r="AA925" s="100"/>
      <c r="AB925" s="100"/>
      <c r="AC925" s="100"/>
      <c r="AD925" s="100"/>
      <c r="AE925" s="100"/>
      <c r="AF925" s="100"/>
      <c r="AG925" s="100"/>
      <c r="AH925" s="100"/>
      <c r="AI925" s="100"/>
      <c r="AJ925" s="100"/>
      <c r="AK925" s="100"/>
      <c r="AL925" s="100"/>
      <c r="AM925" s="97"/>
      <c r="AN925" s="97"/>
      <c r="AO925" s="97"/>
      <c r="AP925" s="97"/>
      <c r="AQ925" s="97"/>
      <c r="AR925" s="97"/>
      <c r="AS925" s="97"/>
      <c r="AT925" s="97"/>
      <c r="AU925" s="97"/>
      <c r="AV925" s="97"/>
      <c r="AW925" s="97"/>
      <c r="AX925" s="97"/>
      <c r="AY925" s="97"/>
      <c r="AZ925" s="97"/>
      <c r="BA925" s="97"/>
      <c r="BB925" s="97"/>
      <c r="BC925" s="97"/>
      <c r="BD925" s="97"/>
      <c r="BE925" s="97"/>
      <c r="BF925" s="97"/>
      <c r="BG925" s="97"/>
      <c r="BH925" s="97"/>
      <c r="BI925" s="97"/>
      <c r="BJ925" s="97"/>
      <c r="BK925" s="97"/>
      <c r="BL925" s="97"/>
      <c r="BM925" s="97"/>
      <c r="BN925" s="97"/>
      <c r="BO925" s="97"/>
      <c r="BP925" s="97"/>
      <c r="BQ925" s="97"/>
      <c r="BR925" s="97"/>
      <c r="BS925" s="97"/>
      <c r="BT925" s="97"/>
      <c r="BU925" s="97"/>
      <c r="BV925" s="97"/>
      <c r="BW925" s="97"/>
      <c r="BX925" s="97"/>
      <c r="BY925" s="97"/>
      <c r="BZ925" s="97"/>
      <c r="CA925" s="97"/>
      <c r="CB925" s="97"/>
      <c r="CC925" s="97"/>
      <c r="CD925" s="97"/>
      <c r="CE925" s="97"/>
      <c r="CF925" s="97"/>
      <c r="CG925" s="97"/>
      <c r="CH925" s="97"/>
    </row>
    <row r="926" spans="1:8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Z926" s="100"/>
      <c r="AA926" s="100"/>
      <c r="AB926" s="100"/>
      <c r="AC926" s="100"/>
      <c r="AD926" s="100"/>
      <c r="AE926" s="100"/>
      <c r="AF926" s="100"/>
      <c r="AG926" s="100"/>
      <c r="AH926" s="100"/>
      <c r="AI926" s="100"/>
      <c r="AJ926" s="100"/>
      <c r="AK926" s="100"/>
      <c r="AL926" s="100"/>
      <c r="AM926" s="97"/>
      <c r="AN926" s="97"/>
      <c r="AO926" s="97"/>
      <c r="AP926" s="97"/>
      <c r="AQ926" s="97"/>
      <c r="AR926" s="97"/>
      <c r="AS926" s="97"/>
      <c r="AT926" s="97"/>
      <c r="AU926" s="97"/>
      <c r="AV926" s="97"/>
      <c r="AW926" s="97"/>
      <c r="AX926" s="97"/>
      <c r="AY926" s="97"/>
      <c r="AZ926" s="97"/>
      <c r="BA926" s="97"/>
      <c r="BB926" s="97"/>
      <c r="BC926" s="97"/>
      <c r="BD926" s="97"/>
      <c r="BE926" s="97"/>
      <c r="BF926" s="97"/>
      <c r="BG926" s="97"/>
      <c r="BH926" s="97"/>
      <c r="BI926" s="97"/>
      <c r="BJ926" s="97"/>
      <c r="BK926" s="97"/>
      <c r="BL926" s="97"/>
      <c r="BM926" s="97"/>
      <c r="BN926" s="97"/>
      <c r="BO926" s="97"/>
      <c r="BP926" s="97"/>
      <c r="BQ926" s="97"/>
      <c r="BR926" s="97"/>
      <c r="BS926" s="97"/>
      <c r="BT926" s="97"/>
      <c r="BU926" s="97"/>
      <c r="BV926" s="97"/>
      <c r="BW926" s="97"/>
      <c r="BX926" s="97"/>
      <c r="BY926" s="97"/>
      <c r="BZ926" s="97"/>
      <c r="CA926" s="97"/>
      <c r="CB926" s="97"/>
      <c r="CC926" s="97"/>
      <c r="CD926" s="97"/>
      <c r="CE926" s="97"/>
      <c r="CF926" s="97"/>
      <c r="CG926" s="97"/>
      <c r="CH926" s="97"/>
    </row>
    <row r="927" spans="1:86">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Z927" s="100"/>
      <c r="AA927" s="100"/>
      <c r="AB927" s="100"/>
      <c r="AC927" s="100"/>
      <c r="AD927" s="100"/>
      <c r="AE927" s="100"/>
      <c r="AF927" s="100"/>
      <c r="AG927" s="100"/>
      <c r="AH927" s="100"/>
      <c r="AI927" s="100"/>
      <c r="AJ927" s="100"/>
      <c r="AK927" s="100"/>
      <c r="AL927" s="100"/>
      <c r="AM927" s="97"/>
      <c r="AN927" s="97"/>
      <c r="AO927" s="97"/>
      <c r="AP927" s="97"/>
      <c r="AQ927" s="97"/>
      <c r="AR927" s="97"/>
      <c r="AS927" s="97"/>
      <c r="AT927" s="97"/>
      <c r="AU927" s="97"/>
      <c r="AV927" s="97"/>
      <c r="AW927" s="97"/>
      <c r="AX927" s="97"/>
      <c r="AY927" s="97"/>
      <c r="AZ927" s="97"/>
      <c r="BA927" s="97"/>
      <c r="BB927" s="97"/>
      <c r="BC927" s="97"/>
      <c r="BD927" s="97"/>
      <c r="BE927" s="97"/>
      <c r="BF927" s="97"/>
      <c r="BG927" s="97"/>
      <c r="BH927" s="97"/>
      <c r="BI927" s="97"/>
      <c r="BJ927" s="97"/>
      <c r="BK927" s="97"/>
      <c r="BL927" s="97"/>
      <c r="BM927" s="97"/>
      <c r="BN927" s="97"/>
      <c r="BO927" s="97"/>
      <c r="BP927" s="97"/>
      <c r="BQ927" s="97"/>
      <c r="BR927" s="97"/>
      <c r="BS927" s="97"/>
      <c r="BT927" s="97"/>
      <c r="BU927" s="97"/>
      <c r="BV927" s="97"/>
      <c r="BW927" s="97"/>
      <c r="BX927" s="97"/>
      <c r="BY927" s="97"/>
      <c r="BZ927" s="97"/>
      <c r="CA927" s="97"/>
      <c r="CB927" s="97"/>
      <c r="CC927" s="97"/>
      <c r="CD927" s="97"/>
      <c r="CE927" s="97"/>
      <c r="CF927" s="97"/>
      <c r="CG927" s="97"/>
      <c r="CH927" s="97"/>
    </row>
    <row r="928" spans="1:86">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Z928" s="100"/>
      <c r="AA928" s="100"/>
      <c r="AB928" s="100"/>
      <c r="AC928" s="100"/>
      <c r="AD928" s="100"/>
      <c r="AE928" s="100"/>
      <c r="AF928" s="100"/>
      <c r="AG928" s="100"/>
      <c r="AH928" s="100"/>
      <c r="AI928" s="100"/>
      <c r="AJ928" s="100"/>
      <c r="AK928" s="100"/>
      <c r="AL928" s="100"/>
      <c r="AM928" s="97"/>
      <c r="AN928" s="97"/>
      <c r="AO928" s="97"/>
      <c r="AP928" s="97"/>
      <c r="AQ928" s="97"/>
      <c r="AR928" s="97"/>
      <c r="AS928" s="97"/>
      <c r="AT928" s="97"/>
      <c r="AU928" s="97"/>
      <c r="AV928" s="97"/>
      <c r="AW928" s="97"/>
      <c r="AX928" s="97"/>
      <c r="AY928" s="97"/>
      <c r="AZ928" s="97"/>
      <c r="BA928" s="97"/>
      <c r="BB928" s="97"/>
      <c r="BC928" s="97"/>
      <c r="BD928" s="97"/>
      <c r="BE928" s="97"/>
      <c r="BF928" s="97"/>
      <c r="BG928" s="97"/>
      <c r="BH928" s="97"/>
      <c r="BI928" s="97"/>
      <c r="BJ928" s="97"/>
      <c r="BK928" s="97"/>
      <c r="BL928" s="97"/>
      <c r="BM928" s="97"/>
      <c r="BN928" s="97"/>
      <c r="BO928" s="97"/>
      <c r="BP928" s="97"/>
      <c r="BQ928" s="97"/>
      <c r="BR928" s="97"/>
      <c r="BS928" s="97"/>
      <c r="BT928" s="97"/>
      <c r="BU928" s="97"/>
      <c r="BV928" s="97"/>
      <c r="BW928" s="97"/>
      <c r="BX928" s="97"/>
      <c r="BY928" s="97"/>
      <c r="BZ928" s="97"/>
      <c r="CA928" s="97"/>
      <c r="CB928" s="97"/>
      <c r="CC928" s="97"/>
      <c r="CD928" s="97"/>
      <c r="CE928" s="97"/>
      <c r="CF928" s="97"/>
      <c r="CG928" s="97"/>
      <c r="CH928" s="97"/>
    </row>
    <row r="929" spans="1:86">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Z929" s="100"/>
      <c r="AA929" s="100"/>
      <c r="AB929" s="100"/>
      <c r="AC929" s="100"/>
      <c r="AD929" s="100"/>
      <c r="AE929" s="100"/>
      <c r="AF929" s="100"/>
      <c r="AG929" s="100"/>
      <c r="AH929" s="100"/>
      <c r="AI929" s="100"/>
      <c r="AJ929" s="100"/>
      <c r="AK929" s="100"/>
      <c r="AL929" s="100"/>
      <c r="AM929" s="97"/>
      <c r="AN929" s="97"/>
      <c r="AO929" s="97"/>
      <c r="AP929" s="97"/>
      <c r="AQ929" s="97"/>
      <c r="AR929" s="97"/>
      <c r="AS929" s="97"/>
      <c r="AT929" s="97"/>
      <c r="AU929" s="97"/>
      <c r="AV929" s="97"/>
      <c r="AW929" s="97"/>
      <c r="AX929" s="97"/>
      <c r="AY929" s="97"/>
      <c r="AZ929" s="97"/>
      <c r="BA929" s="97"/>
      <c r="BB929" s="97"/>
      <c r="BC929" s="97"/>
      <c r="BD929" s="97"/>
      <c r="BE929" s="97"/>
      <c r="BF929" s="97"/>
      <c r="BG929" s="97"/>
      <c r="BH929" s="97"/>
      <c r="BI929" s="97"/>
      <c r="BJ929" s="97"/>
      <c r="BK929" s="97"/>
      <c r="BL929" s="97"/>
      <c r="BM929" s="97"/>
      <c r="BN929" s="97"/>
      <c r="BO929" s="97"/>
      <c r="BP929" s="97"/>
      <c r="BQ929" s="97"/>
      <c r="BR929" s="97"/>
      <c r="BS929" s="97"/>
      <c r="BT929" s="97"/>
      <c r="BU929" s="97"/>
      <c r="BV929" s="97"/>
      <c r="BW929" s="97"/>
      <c r="BX929" s="97"/>
      <c r="BY929" s="97"/>
      <c r="BZ929" s="97"/>
      <c r="CA929" s="97"/>
      <c r="CB929" s="97"/>
      <c r="CC929" s="97"/>
      <c r="CD929" s="97"/>
      <c r="CE929" s="97"/>
      <c r="CF929" s="97"/>
      <c r="CG929" s="97"/>
      <c r="CH929" s="97"/>
    </row>
    <row r="930" spans="1:86">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Z930" s="100"/>
      <c r="AA930" s="100"/>
      <c r="AB930" s="100"/>
      <c r="AC930" s="100"/>
      <c r="AD930" s="100"/>
      <c r="AE930" s="100"/>
      <c r="AF930" s="100"/>
      <c r="AG930" s="100"/>
      <c r="AH930" s="100"/>
      <c r="AI930" s="100"/>
      <c r="AJ930" s="100"/>
      <c r="AK930" s="100"/>
      <c r="AL930" s="100"/>
      <c r="AM930" s="97"/>
      <c r="AN930" s="97"/>
      <c r="AO930" s="97"/>
      <c r="AP930" s="97"/>
      <c r="AQ930" s="97"/>
      <c r="AR930" s="97"/>
      <c r="AS930" s="97"/>
      <c r="AT930" s="97"/>
      <c r="AU930" s="97"/>
      <c r="AV930" s="97"/>
      <c r="AW930" s="97"/>
      <c r="AX930" s="97"/>
      <c r="AY930" s="97"/>
      <c r="AZ930" s="97"/>
      <c r="BA930" s="97"/>
      <c r="BB930" s="97"/>
      <c r="BC930" s="97"/>
      <c r="BD930" s="97"/>
      <c r="BE930" s="97"/>
      <c r="BF930" s="97"/>
      <c r="BG930" s="97"/>
      <c r="BH930" s="97"/>
      <c r="BI930" s="97"/>
      <c r="BJ930" s="97"/>
      <c r="BK930" s="97"/>
      <c r="BL930" s="97"/>
      <c r="BM930" s="97"/>
      <c r="BN930" s="97"/>
      <c r="BO930" s="97"/>
      <c r="BP930" s="97"/>
      <c r="BQ930" s="97"/>
      <c r="BR930" s="97"/>
      <c r="BS930" s="97"/>
      <c r="BT930" s="97"/>
      <c r="BU930" s="97"/>
      <c r="BV930" s="97"/>
      <c r="BW930" s="97"/>
      <c r="BX930" s="97"/>
      <c r="BY930" s="97"/>
      <c r="BZ930" s="97"/>
      <c r="CA930" s="97"/>
      <c r="CB930" s="97"/>
      <c r="CC930" s="97"/>
      <c r="CD930" s="97"/>
      <c r="CE930" s="97"/>
      <c r="CF930" s="97"/>
      <c r="CG930" s="97"/>
      <c r="CH930" s="97"/>
    </row>
    <row r="931" spans="1:86">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Z931" s="100"/>
      <c r="AA931" s="100"/>
      <c r="AB931" s="100"/>
      <c r="AC931" s="100"/>
      <c r="AD931" s="100"/>
      <c r="AE931" s="100"/>
      <c r="AF931" s="100"/>
      <c r="AG931" s="100"/>
      <c r="AH931" s="100"/>
      <c r="AI931" s="100"/>
      <c r="AJ931" s="100"/>
      <c r="AK931" s="100"/>
      <c r="AL931" s="100"/>
      <c r="AM931" s="97"/>
      <c r="AN931" s="97"/>
      <c r="AO931" s="97"/>
      <c r="AP931" s="97"/>
      <c r="AQ931" s="97"/>
      <c r="AR931" s="97"/>
      <c r="AS931" s="97"/>
      <c r="AT931" s="97"/>
      <c r="AU931" s="97"/>
      <c r="AV931" s="97"/>
      <c r="AW931" s="97"/>
      <c r="AX931" s="97"/>
      <c r="AY931" s="97"/>
      <c r="AZ931" s="97"/>
      <c r="BA931" s="97"/>
      <c r="BB931" s="97"/>
      <c r="BC931" s="97"/>
      <c r="BD931" s="97"/>
      <c r="BE931" s="97"/>
      <c r="BF931" s="97"/>
      <c r="BG931" s="97"/>
      <c r="BH931" s="97"/>
      <c r="BI931" s="97"/>
      <c r="BJ931" s="97"/>
      <c r="BK931" s="97"/>
      <c r="BL931" s="97"/>
      <c r="BM931" s="97"/>
      <c r="BN931" s="97"/>
      <c r="BO931" s="97"/>
      <c r="BP931" s="97"/>
      <c r="BQ931" s="97"/>
      <c r="BR931" s="97"/>
      <c r="BS931" s="97"/>
      <c r="BT931" s="97"/>
      <c r="BU931" s="97"/>
      <c r="BV931" s="97"/>
      <c r="BW931" s="97"/>
      <c r="BX931" s="97"/>
      <c r="BY931" s="97"/>
      <c r="BZ931" s="97"/>
      <c r="CA931" s="97"/>
      <c r="CB931" s="97"/>
      <c r="CC931" s="97"/>
      <c r="CD931" s="97"/>
      <c r="CE931" s="97"/>
      <c r="CF931" s="97"/>
      <c r="CG931" s="97"/>
      <c r="CH931" s="97"/>
    </row>
    <row r="932" spans="1:86">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Z932" s="100"/>
      <c r="AA932" s="100"/>
      <c r="AB932" s="100"/>
      <c r="AC932" s="100"/>
      <c r="AD932" s="100"/>
      <c r="AE932" s="100"/>
      <c r="AF932" s="100"/>
      <c r="AG932" s="100"/>
      <c r="AH932" s="100"/>
      <c r="AI932" s="100"/>
      <c r="AJ932" s="100"/>
      <c r="AK932" s="100"/>
      <c r="AL932" s="100"/>
      <c r="AM932" s="97"/>
      <c r="AN932" s="97"/>
      <c r="AO932" s="97"/>
      <c r="AP932" s="97"/>
      <c r="AQ932" s="97"/>
      <c r="AR932" s="97"/>
      <c r="AS932" s="97"/>
      <c r="AT932" s="97"/>
      <c r="AU932" s="97"/>
      <c r="AV932" s="97"/>
      <c r="AW932" s="97"/>
      <c r="AX932" s="97"/>
      <c r="AY932" s="97"/>
      <c r="AZ932" s="97"/>
      <c r="BA932" s="97"/>
      <c r="BB932" s="97"/>
      <c r="BC932" s="97"/>
      <c r="BD932" s="97"/>
      <c r="BE932" s="97"/>
      <c r="BF932" s="97"/>
      <c r="BG932" s="97"/>
      <c r="BH932" s="97"/>
      <c r="BI932" s="97"/>
      <c r="BJ932" s="97"/>
      <c r="BK932" s="97"/>
      <c r="BL932" s="97"/>
      <c r="BM932" s="97"/>
      <c r="BN932" s="97"/>
      <c r="BO932" s="97"/>
      <c r="BP932" s="97"/>
      <c r="BQ932" s="97"/>
      <c r="BR932" s="97"/>
      <c r="BS932" s="97"/>
      <c r="BT932" s="97"/>
      <c r="BU932" s="97"/>
      <c r="BV932" s="97"/>
      <c r="BW932" s="97"/>
      <c r="BX932" s="97"/>
      <c r="BY932" s="97"/>
      <c r="BZ932" s="97"/>
      <c r="CA932" s="97"/>
      <c r="CB932" s="97"/>
      <c r="CC932" s="97"/>
      <c r="CD932" s="97"/>
      <c r="CE932" s="97"/>
      <c r="CF932" s="97"/>
      <c r="CG932" s="97"/>
      <c r="CH932" s="97"/>
    </row>
    <row r="933" spans="1:86">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Z933" s="100"/>
      <c r="AA933" s="100"/>
      <c r="AB933" s="100"/>
      <c r="AC933" s="100"/>
      <c r="AD933" s="100"/>
      <c r="AE933" s="100"/>
      <c r="AF933" s="100"/>
      <c r="AG933" s="100"/>
      <c r="AH933" s="100"/>
      <c r="AI933" s="100"/>
      <c r="AJ933" s="100"/>
      <c r="AK933" s="100"/>
      <c r="AL933" s="100"/>
      <c r="AM933" s="97"/>
      <c r="AN933" s="97"/>
      <c r="AO933" s="97"/>
      <c r="AP933" s="97"/>
      <c r="AQ933" s="97"/>
      <c r="AR933" s="97"/>
      <c r="AS933" s="97"/>
      <c r="AT933" s="97"/>
      <c r="AU933" s="97"/>
      <c r="AV933" s="97"/>
      <c r="AW933" s="97"/>
      <c r="AX933" s="97"/>
      <c r="AY933" s="97"/>
      <c r="AZ933" s="97"/>
      <c r="BA933" s="97"/>
      <c r="BB933" s="97"/>
      <c r="BC933" s="97"/>
      <c r="BD933" s="97"/>
      <c r="BE933" s="97"/>
      <c r="BF933" s="97"/>
      <c r="BG933" s="97"/>
      <c r="BH933" s="97"/>
      <c r="BI933" s="97"/>
      <c r="BJ933" s="97"/>
      <c r="BK933" s="97"/>
      <c r="BL933" s="97"/>
      <c r="BM933" s="97"/>
      <c r="BN933" s="97"/>
      <c r="BO933" s="97"/>
      <c r="BP933" s="97"/>
      <c r="BQ933" s="97"/>
      <c r="BR933" s="97"/>
      <c r="BS933" s="97"/>
      <c r="BT933" s="97"/>
      <c r="BU933" s="97"/>
      <c r="BV933" s="97"/>
      <c r="BW933" s="97"/>
      <c r="BX933" s="97"/>
      <c r="BY933" s="97"/>
      <c r="BZ933" s="97"/>
      <c r="CA933" s="97"/>
      <c r="CB933" s="97"/>
      <c r="CC933" s="97"/>
      <c r="CD933" s="97"/>
      <c r="CE933" s="97"/>
      <c r="CF933" s="97"/>
      <c r="CG933" s="97"/>
      <c r="CH933" s="97"/>
    </row>
    <row r="934" spans="1:86">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Z934" s="100"/>
      <c r="AA934" s="100"/>
      <c r="AB934" s="100"/>
      <c r="AC934" s="100"/>
      <c r="AD934" s="100"/>
      <c r="AE934" s="100"/>
      <c r="AF934" s="100"/>
      <c r="AG934" s="100"/>
      <c r="AH934" s="100"/>
      <c r="AI934" s="100"/>
      <c r="AJ934" s="100"/>
      <c r="AK934" s="100"/>
      <c r="AL934" s="100"/>
      <c r="AM934" s="97"/>
      <c r="AN934" s="97"/>
      <c r="AO934" s="97"/>
      <c r="AP934" s="97"/>
      <c r="AQ934" s="97"/>
      <c r="AR934" s="97"/>
      <c r="AS934" s="97"/>
      <c r="AT934" s="97"/>
      <c r="AU934" s="97"/>
      <c r="AV934" s="97"/>
      <c r="AW934" s="97"/>
      <c r="AX934" s="97"/>
      <c r="AY934" s="97"/>
      <c r="AZ934" s="97"/>
      <c r="BA934" s="97"/>
      <c r="BB934" s="97"/>
      <c r="BC934" s="97"/>
      <c r="BD934" s="97"/>
      <c r="BE934" s="97"/>
      <c r="BF934" s="97"/>
      <c r="BG934" s="97"/>
      <c r="BH934" s="97"/>
      <c r="BI934" s="97"/>
      <c r="BJ934" s="97"/>
      <c r="BK934" s="97"/>
      <c r="BL934" s="97"/>
      <c r="BM934" s="97"/>
      <c r="BN934" s="97"/>
      <c r="BO934" s="97"/>
      <c r="BP934" s="97"/>
      <c r="BQ934" s="97"/>
      <c r="BR934" s="97"/>
      <c r="BS934" s="97"/>
      <c r="BT934" s="97"/>
      <c r="BU934" s="97"/>
      <c r="BV934" s="97"/>
      <c r="BW934" s="97"/>
      <c r="BX934" s="97"/>
      <c r="BY934" s="97"/>
      <c r="BZ934" s="97"/>
      <c r="CA934" s="97"/>
      <c r="CB934" s="97"/>
      <c r="CC934" s="97"/>
      <c r="CD934" s="97"/>
      <c r="CE934" s="97"/>
      <c r="CF934" s="97"/>
      <c r="CG934" s="97"/>
      <c r="CH934" s="97"/>
    </row>
    <row r="935" spans="1:86">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Z935" s="100"/>
      <c r="AA935" s="100"/>
      <c r="AB935" s="100"/>
      <c r="AC935" s="100"/>
      <c r="AD935" s="100"/>
      <c r="AE935" s="100"/>
      <c r="AF935" s="100"/>
      <c r="AG935" s="100"/>
      <c r="AH935" s="100"/>
      <c r="AI935" s="100"/>
      <c r="AJ935" s="100"/>
      <c r="AK935" s="100"/>
      <c r="AL935" s="100"/>
      <c r="AM935" s="97"/>
      <c r="AN935" s="97"/>
      <c r="AO935" s="97"/>
      <c r="AP935" s="97"/>
      <c r="AQ935" s="97"/>
      <c r="AR935" s="97"/>
      <c r="AS935" s="97"/>
      <c r="AT935" s="97"/>
      <c r="AU935" s="97"/>
      <c r="AV935" s="97"/>
      <c r="AW935" s="97"/>
      <c r="AX935" s="97"/>
      <c r="AY935" s="97"/>
      <c r="AZ935" s="97"/>
      <c r="BA935" s="97"/>
      <c r="BB935" s="97"/>
      <c r="BC935" s="97"/>
      <c r="BD935" s="97"/>
      <c r="BE935" s="97"/>
      <c r="BF935" s="97"/>
      <c r="BG935" s="97"/>
      <c r="BH935" s="97"/>
      <c r="BI935" s="97"/>
      <c r="BJ935" s="97"/>
      <c r="BK935" s="97"/>
      <c r="BL935" s="97"/>
      <c r="BM935" s="97"/>
      <c r="BN935" s="97"/>
      <c r="BO935" s="97"/>
      <c r="BP935" s="97"/>
      <c r="BQ935" s="97"/>
      <c r="BR935" s="97"/>
      <c r="BS935" s="97"/>
      <c r="BT935" s="97"/>
      <c r="BU935" s="97"/>
      <c r="BV935" s="97"/>
      <c r="BW935" s="97"/>
      <c r="BX935" s="97"/>
      <c r="BY935" s="97"/>
      <c r="BZ935" s="97"/>
      <c r="CA935" s="97"/>
      <c r="CB935" s="97"/>
      <c r="CC935" s="97"/>
      <c r="CD935" s="97"/>
      <c r="CE935" s="97"/>
      <c r="CF935" s="97"/>
      <c r="CG935" s="97"/>
      <c r="CH935" s="97"/>
    </row>
    <row r="936" spans="1:8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Z936" s="100"/>
      <c r="AA936" s="100"/>
      <c r="AB936" s="100"/>
      <c r="AC936" s="100"/>
      <c r="AD936" s="100"/>
      <c r="AE936" s="100"/>
      <c r="AF936" s="100"/>
      <c r="AG936" s="100"/>
      <c r="AH936" s="100"/>
      <c r="AI936" s="100"/>
      <c r="AJ936" s="100"/>
      <c r="AK936" s="100"/>
      <c r="AL936" s="100"/>
      <c r="AM936" s="97"/>
      <c r="AN936" s="97"/>
      <c r="AO936" s="97"/>
      <c r="AP936" s="97"/>
      <c r="AQ936" s="97"/>
      <c r="AR936" s="97"/>
      <c r="AS936" s="97"/>
      <c r="AT936" s="97"/>
      <c r="AU936" s="97"/>
      <c r="AV936" s="97"/>
      <c r="AW936" s="97"/>
      <c r="AX936" s="97"/>
      <c r="AY936" s="97"/>
      <c r="AZ936" s="97"/>
      <c r="BA936" s="97"/>
      <c r="BB936" s="97"/>
      <c r="BC936" s="97"/>
      <c r="BD936" s="97"/>
      <c r="BE936" s="97"/>
      <c r="BF936" s="97"/>
      <c r="BG936" s="97"/>
      <c r="BH936" s="97"/>
      <c r="BI936" s="97"/>
      <c r="BJ936" s="97"/>
      <c r="BK936" s="97"/>
      <c r="BL936" s="97"/>
      <c r="BM936" s="97"/>
      <c r="BN936" s="97"/>
      <c r="BO936" s="97"/>
      <c r="BP936" s="97"/>
      <c r="BQ936" s="97"/>
      <c r="BR936" s="97"/>
      <c r="BS936" s="97"/>
      <c r="BT936" s="97"/>
      <c r="BU936" s="97"/>
      <c r="BV936" s="97"/>
      <c r="BW936" s="97"/>
      <c r="BX936" s="97"/>
      <c r="BY936" s="97"/>
      <c r="BZ936" s="97"/>
      <c r="CA936" s="97"/>
      <c r="CB936" s="97"/>
      <c r="CC936" s="97"/>
      <c r="CD936" s="97"/>
      <c r="CE936" s="97"/>
      <c r="CF936" s="97"/>
      <c r="CG936" s="97"/>
      <c r="CH936" s="97"/>
    </row>
    <row r="937" spans="1:86">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Z937" s="100"/>
      <c r="AA937" s="100"/>
      <c r="AB937" s="100"/>
      <c r="AC937" s="100"/>
      <c r="AD937" s="100"/>
      <c r="AE937" s="100"/>
      <c r="AF937" s="100"/>
      <c r="AG937" s="100"/>
      <c r="AH937" s="100"/>
      <c r="AI937" s="100"/>
      <c r="AJ937" s="100"/>
      <c r="AK937" s="100"/>
      <c r="AL937" s="100"/>
      <c r="AM937" s="97"/>
      <c r="AN937" s="97"/>
      <c r="AO937" s="97"/>
      <c r="AP937" s="97"/>
      <c r="AQ937" s="97"/>
      <c r="AR937" s="97"/>
      <c r="AS937" s="97"/>
      <c r="AT937" s="97"/>
      <c r="AU937" s="97"/>
      <c r="AV937" s="97"/>
      <c r="AW937" s="97"/>
      <c r="AX937" s="97"/>
      <c r="AY937" s="97"/>
      <c r="AZ937" s="97"/>
      <c r="BA937" s="97"/>
      <c r="BB937" s="97"/>
      <c r="BC937" s="97"/>
      <c r="BD937" s="97"/>
      <c r="BE937" s="97"/>
      <c r="BF937" s="97"/>
      <c r="BG937" s="97"/>
      <c r="BH937" s="97"/>
      <c r="BI937" s="97"/>
      <c r="BJ937" s="97"/>
      <c r="BK937" s="97"/>
      <c r="BL937" s="97"/>
      <c r="BM937" s="97"/>
      <c r="BN937" s="97"/>
      <c r="BO937" s="97"/>
      <c r="BP937" s="97"/>
      <c r="BQ937" s="97"/>
      <c r="BR937" s="97"/>
      <c r="BS937" s="97"/>
      <c r="BT937" s="97"/>
      <c r="BU937" s="97"/>
      <c r="BV937" s="97"/>
      <c r="BW937" s="97"/>
      <c r="BX937" s="97"/>
      <c r="BY937" s="97"/>
      <c r="BZ937" s="97"/>
      <c r="CA937" s="97"/>
      <c r="CB937" s="97"/>
      <c r="CC937" s="97"/>
      <c r="CD937" s="97"/>
      <c r="CE937" s="97"/>
      <c r="CF937" s="97"/>
      <c r="CG937" s="97"/>
      <c r="CH937" s="97"/>
    </row>
    <row r="938" spans="1:86">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Z938" s="100"/>
      <c r="AA938" s="100"/>
      <c r="AB938" s="100"/>
      <c r="AC938" s="100"/>
      <c r="AD938" s="100"/>
      <c r="AE938" s="100"/>
      <c r="AF938" s="100"/>
      <c r="AG938" s="100"/>
      <c r="AH938" s="100"/>
      <c r="AI938" s="100"/>
      <c r="AJ938" s="100"/>
      <c r="AK938" s="100"/>
      <c r="AL938" s="100"/>
      <c r="AM938" s="97"/>
      <c r="AN938" s="97"/>
      <c r="AO938" s="97"/>
      <c r="AP938" s="97"/>
      <c r="AQ938" s="97"/>
      <c r="AR938" s="97"/>
      <c r="AS938" s="97"/>
      <c r="AT938" s="97"/>
      <c r="AU938" s="97"/>
      <c r="AV938" s="97"/>
      <c r="AW938" s="97"/>
      <c r="AX938" s="97"/>
      <c r="AY938" s="97"/>
      <c r="AZ938" s="97"/>
      <c r="BA938" s="97"/>
      <c r="BB938" s="97"/>
      <c r="BC938" s="97"/>
      <c r="BD938" s="97"/>
      <c r="BE938" s="97"/>
      <c r="BF938" s="97"/>
      <c r="BG938" s="97"/>
      <c r="BH938" s="97"/>
      <c r="BI938" s="97"/>
      <c r="BJ938" s="97"/>
      <c r="BK938" s="97"/>
      <c r="BL938" s="97"/>
      <c r="BM938" s="97"/>
      <c r="BN938" s="97"/>
      <c r="BO938" s="97"/>
      <c r="BP938" s="97"/>
      <c r="BQ938" s="97"/>
      <c r="BR938" s="97"/>
      <c r="BS938" s="97"/>
      <c r="BT938" s="97"/>
      <c r="BU938" s="97"/>
      <c r="BV938" s="97"/>
      <c r="BW938" s="97"/>
      <c r="BX938" s="97"/>
      <c r="BY938" s="97"/>
      <c r="BZ938" s="97"/>
      <c r="CA938" s="97"/>
      <c r="CB938" s="97"/>
      <c r="CC938" s="97"/>
      <c r="CD938" s="97"/>
      <c r="CE938" s="97"/>
      <c r="CF938" s="97"/>
      <c r="CG938" s="97"/>
      <c r="CH938" s="97"/>
    </row>
    <row r="939" spans="1:86">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Z939" s="100"/>
      <c r="AA939" s="100"/>
      <c r="AB939" s="100"/>
      <c r="AC939" s="100"/>
      <c r="AD939" s="100"/>
      <c r="AE939" s="100"/>
      <c r="AF939" s="100"/>
      <c r="AG939" s="100"/>
      <c r="AH939" s="100"/>
      <c r="AI939" s="100"/>
      <c r="AJ939" s="100"/>
      <c r="AK939" s="100"/>
      <c r="AL939" s="100"/>
      <c r="AM939" s="97"/>
      <c r="AN939" s="97"/>
      <c r="AO939" s="97"/>
      <c r="AP939" s="97"/>
      <c r="AQ939" s="97"/>
      <c r="AR939" s="97"/>
      <c r="AS939" s="97"/>
      <c r="AT939" s="97"/>
      <c r="AU939" s="97"/>
      <c r="AV939" s="97"/>
      <c r="AW939" s="97"/>
      <c r="AX939" s="97"/>
      <c r="AY939" s="97"/>
      <c r="AZ939" s="97"/>
      <c r="BA939" s="97"/>
      <c r="BB939" s="97"/>
      <c r="BC939" s="97"/>
      <c r="BD939" s="97"/>
      <c r="BE939" s="97"/>
      <c r="BF939" s="97"/>
      <c r="BG939" s="97"/>
      <c r="BH939" s="97"/>
      <c r="BI939" s="97"/>
      <c r="BJ939" s="97"/>
      <c r="BK939" s="97"/>
      <c r="BL939" s="97"/>
      <c r="BM939" s="97"/>
      <c r="BN939" s="97"/>
      <c r="BO939" s="97"/>
      <c r="BP939" s="97"/>
      <c r="BQ939" s="97"/>
      <c r="BR939" s="97"/>
      <c r="BS939" s="97"/>
      <c r="BT939" s="97"/>
      <c r="BU939" s="97"/>
      <c r="BV939" s="97"/>
      <c r="BW939" s="97"/>
      <c r="BX939" s="97"/>
      <c r="BY939" s="97"/>
      <c r="BZ939" s="97"/>
      <c r="CA939" s="97"/>
      <c r="CB939" s="97"/>
      <c r="CC939" s="97"/>
      <c r="CD939" s="97"/>
      <c r="CE939" s="97"/>
      <c r="CF939" s="97"/>
      <c r="CG939" s="97"/>
      <c r="CH939" s="97"/>
    </row>
    <row r="940" spans="1:86">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Z940" s="100"/>
      <c r="AA940" s="100"/>
      <c r="AB940" s="100"/>
      <c r="AC940" s="100"/>
      <c r="AD940" s="100"/>
      <c r="AE940" s="100"/>
      <c r="AF940" s="100"/>
      <c r="AG940" s="100"/>
      <c r="AH940" s="100"/>
      <c r="AI940" s="100"/>
      <c r="AJ940" s="100"/>
      <c r="AK940" s="100"/>
      <c r="AL940" s="100"/>
      <c r="AM940" s="97"/>
      <c r="AN940" s="97"/>
      <c r="AO940" s="97"/>
      <c r="AP940" s="97"/>
      <c r="AQ940" s="97"/>
      <c r="AR940" s="97"/>
      <c r="AS940" s="97"/>
      <c r="AT940" s="97"/>
      <c r="AU940" s="97"/>
      <c r="AV940" s="97"/>
      <c r="AW940" s="97"/>
      <c r="AX940" s="97"/>
      <c r="AY940" s="97"/>
      <c r="AZ940" s="97"/>
      <c r="BA940" s="97"/>
      <c r="BB940" s="97"/>
      <c r="BC940" s="97"/>
      <c r="BD940" s="97"/>
      <c r="BE940" s="97"/>
      <c r="BF940" s="97"/>
      <c r="BG940" s="97"/>
      <c r="BH940" s="97"/>
      <c r="BI940" s="97"/>
      <c r="BJ940" s="97"/>
      <c r="BK940" s="97"/>
      <c r="BL940" s="97"/>
      <c r="BM940" s="97"/>
      <c r="BN940" s="97"/>
      <c r="BO940" s="97"/>
      <c r="BP940" s="97"/>
      <c r="BQ940" s="97"/>
      <c r="BR940" s="97"/>
      <c r="BS940" s="97"/>
      <c r="BT940" s="97"/>
      <c r="BU940" s="97"/>
      <c r="BV940" s="97"/>
      <c r="BW940" s="97"/>
      <c r="BX940" s="97"/>
      <c r="BY940" s="97"/>
      <c r="BZ940" s="97"/>
      <c r="CA940" s="97"/>
      <c r="CB940" s="97"/>
      <c r="CC940" s="97"/>
      <c r="CD940" s="97"/>
      <c r="CE940" s="97"/>
      <c r="CF940" s="97"/>
      <c r="CG940" s="97"/>
      <c r="CH940" s="97"/>
    </row>
    <row r="941" spans="1:86">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Z941" s="100"/>
      <c r="AA941" s="100"/>
      <c r="AB941" s="100"/>
      <c r="AC941" s="100"/>
      <c r="AD941" s="100"/>
      <c r="AE941" s="100"/>
      <c r="AF941" s="100"/>
      <c r="AG941" s="100"/>
      <c r="AH941" s="100"/>
      <c r="AI941" s="100"/>
      <c r="AJ941" s="100"/>
      <c r="AK941" s="100"/>
      <c r="AL941" s="100"/>
      <c r="AM941" s="97"/>
      <c r="AN941" s="97"/>
      <c r="AO941" s="97"/>
      <c r="AP941" s="97"/>
      <c r="AQ941" s="97"/>
      <c r="AR941" s="97"/>
      <c r="AS941" s="97"/>
      <c r="AT941" s="97"/>
      <c r="AU941" s="97"/>
      <c r="AV941" s="97"/>
      <c r="AW941" s="97"/>
      <c r="AX941" s="97"/>
      <c r="AY941" s="97"/>
      <c r="AZ941" s="97"/>
      <c r="BA941" s="97"/>
      <c r="BB941" s="97"/>
      <c r="BC941" s="97"/>
      <c r="BD941" s="97"/>
      <c r="BE941" s="97"/>
      <c r="BF941" s="97"/>
      <c r="BG941" s="97"/>
      <c r="BH941" s="97"/>
      <c r="BI941" s="97"/>
      <c r="BJ941" s="97"/>
      <c r="BK941" s="97"/>
      <c r="BL941" s="97"/>
      <c r="BM941" s="97"/>
      <c r="BN941" s="97"/>
      <c r="BO941" s="97"/>
      <c r="BP941" s="97"/>
      <c r="BQ941" s="97"/>
      <c r="BR941" s="97"/>
      <c r="BS941" s="97"/>
      <c r="BT941" s="97"/>
      <c r="BU941" s="97"/>
      <c r="BV941" s="97"/>
      <c r="BW941" s="97"/>
      <c r="BX941" s="97"/>
      <c r="BY941" s="97"/>
      <c r="BZ941" s="97"/>
      <c r="CA941" s="97"/>
      <c r="CB941" s="97"/>
      <c r="CC941" s="97"/>
      <c r="CD941" s="97"/>
      <c r="CE941" s="97"/>
      <c r="CF941" s="97"/>
      <c r="CG941" s="97"/>
      <c r="CH941" s="97"/>
    </row>
    <row r="942" spans="1:86">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Z942" s="100"/>
      <c r="AA942" s="100"/>
      <c r="AB942" s="100"/>
      <c r="AC942" s="100"/>
      <c r="AD942" s="100"/>
      <c r="AE942" s="100"/>
      <c r="AF942" s="100"/>
      <c r="AG942" s="100"/>
      <c r="AH942" s="100"/>
      <c r="AI942" s="100"/>
      <c r="AJ942" s="100"/>
      <c r="AK942" s="100"/>
      <c r="AL942" s="100"/>
      <c r="AM942" s="97"/>
      <c r="AN942" s="97"/>
      <c r="AO942" s="97"/>
      <c r="AP942" s="97"/>
      <c r="AQ942" s="97"/>
      <c r="AR942" s="97"/>
      <c r="AS942" s="97"/>
      <c r="AT942" s="97"/>
      <c r="AU942" s="97"/>
      <c r="AV942" s="97"/>
      <c r="AW942" s="97"/>
      <c r="AX942" s="97"/>
      <c r="AY942" s="97"/>
      <c r="AZ942" s="97"/>
      <c r="BA942" s="97"/>
      <c r="BB942" s="97"/>
      <c r="BC942" s="97"/>
      <c r="BD942" s="97"/>
      <c r="BE942" s="97"/>
      <c r="BF942" s="97"/>
      <c r="BG942" s="97"/>
      <c r="BH942" s="97"/>
      <c r="BI942" s="97"/>
      <c r="BJ942" s="97"/>
      <c r="BK942" s="97"/>
      <c r="BL942" s="97"/>
      <c r="BM942" s="97"/>
      <c r="BN942" s="97"/>
      <c r="BO942" s="97"/>
      <c r="BP942" s="97"/>
      <c r="BQ942" s="97"/>
      <c r="BR942" s="97"/>
      <c r="BS942" s="97"/>
      <c r="BT942" s="97"/>
      <c r="BU942" s="97"/>
      <c r="BV942" s="97"/>
      <c r="BW942" s="97"/>
      <c r="BX942" s="97"/>
      <c r="BY942" s="97"/>
      <c r="BZ942" s="97"/>
      <c r="CA942" s="97"/>
      <c r="CB942" s="97"/>
      <c r="CC942" s="97"/>
      <c r="CD942" s="97"/>
      <c r="CE942" s="97"/>
      <c r="CF942" s="97"/>
      <c r="CG942" s="97"/>
      <c r="CH942" s="97"/>
    </row>
    <row r="943" spans="1:86">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Z943" s="100"/>
      <c r="AA943" s="100"/>
      <c r="AB943" s="100"/>
      <c r="AC943" s="100"/>
      <c r="AD943" s="100"/>
      <c r="AE943" s="100"/>
      <c r="AF943" s="100"/>
      <c r="AG943" s="100"/>
      <c r="AH943" s="100"/>
      <c r="AI943" s="100"/>
      <c r="AJ943" s="100"/>
      <c r="AK943" s="100"/>
      <c r="AL943" s="100"/>
      <c r="AM943" s="97"/>
      <c r="AN943" s="97"/>
      <c r="AO943" s="97"/>
      <c r="AP943" s="97"/>
      <c r="AQ943" s="97"/>
      <c r="AR943" s="97"/>
      <c r="AS943" s="97"/>
      <c r="AT943" s="97"/>
      <c r="AU943" s="97"/>
      <c r="AV943" s="97"/>
      <c r="AW943" s="97"/>
      <c r="AX943" s="97"/>
      <c r="AY943" s="97"/>
      <c r="AZ943" s="97"/>
      <c r="BA943" s="97"/>
      <c r="BB943" s="97"/>
      <c r="BC943" s="97"/>
      <c r="BD943" s="97"/>
      <c r="BE943" s="97"/>
      <c r="BF943" s="97"/>
      <c r="BG943" s="97"/>
      <c r="BH943" s="97"/>
      <c r="BI943" s="97"/>
      <c r="BJ943" s="97"/>
      <c r="BK943" s="97"/>
      <c r="BL943" s="97"/>
      <c r="BM943" s="97"/>
      <c r="BN943" s="97"/>
      <c r="BO943" s="97"/>
      <c r="BP943" s="97"/>
      <c r="BQ943" s="97"/>
      <c r="BR943" s="97"/>
      <c r="BS943" s="97"/>
      <c r="BT943" s="97"/>
      <c r="BU943" s="97"/>
      <c r="BV943" s="97"/>
      <c r="BW943" s="97"/>
      <c r="BX943" s="97"/>
      <c r="BY943" s="97"/>
      <c r="BZ943" s="97"/>
      <c r="CA943" s="97"/>
      <c r="CB943" s="97"/>
      <c r="CC943" s="97"/>
      <c r="CD943" s="97"/>
      <c r="CE943" s="97"/>
      <c r="CF943" s="97"/>
      <c r="CG943" s="97"/>
      <c r="CH943" s="97"/>
    </row>
    <row r="944" spans="1:86">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Z944" s="100"/>
      <c r="AA944" s="100"/>
      <c r="AB944" s="100"/>
      <c r="AC944" s="100"/>
      <c r="AD944" s="100"/>
      <c r="AE944" s="100"/>
      <c r="AF944" s="100"/>
      <c r="AG944" s="100"/>
      <c r="AH944" s="100"/>
      <c r="AI944" s="100"/>
      <c r="AJ944" s="100"/>
      <c r="AK944" s="100"/>
      <c r="AL944" s="100"/>
      <c r="AM944" s="97"/>
      <c r="AN944" s="97"/>
      <c r="AO944" s="97"/>
      <c r="AP944" s="97"/>
      <c r="AQ944" s="97"/>
      <c r="AR944" s="97"/>
      <c r="AS944" s="97"/>
      <c r="AT944" s="97"/>
      <c r="AU944" s="97"/>
      <c r="AV944" s="97"/>
      <c r="AW944" s="97"/>
      <c r="AX944" s="97"/>
      <c r="AY944" s="97"/>
      <c r="AZ944" s="97"/>
      <c r="BA944" s="97"/>
      <c r="BB944" s="97"/>
      <c r="BC944" s="97"/>
      <c r="BD944" s="97"/>
      <c r="BE944" s="97"/>
      <c r="BF944" s="97"/>
      <c r="BG944" s="97"/>
      <c r="BH944" s="97"/>
      <c r="BI944" s="97"/>
      <c r="BJ944" s="97"/>
      <c r="BK944" s="97"/>
      <c r="BL944" s="97"/>
      <c r="BM944" s="97"/>
      <c r="BN944" s="97"/>
      <c r="BO944" s="97"/>
      <c r="BP944" s="97"/>
      <c r="BQ944" s="97"/>
      <c r="BR944" s="97"/>
      <c r="BS944" s="97"/>
      <c r="BT944" s="97"/>
      <c r="BU944" s="97"/>
      <c r="BV944" s="97"/>
      <c r="BW944" s="97"/>
      <c r="BX944" s="97"/>
      <c r="BY944" s="97"/>
      <c r="BZ944" s="97"/>
      <c r="CA944" s="97"/>
      <c r="CB944" s="97"/>
      <c r="CC944" s="97"/>
      <c r="CD944" s="97"/>
      <c r="CE944" s="97"/>
      <c r="CF944" s="97"/>
      <c r="CG944" s="97"/>
      <c r="CH944" s="97"/>
    </row>
    <row r="945" spans="1:86">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Z945" s="100"/>
      <c r="AA945" s="100"/>
      <c r="AB945" s="100"/>
      <c r="AC945" s="100"/>
      <c r="AD945" s="100"/>
      <c r="AE945" s="100"/>
      <c r="AF945" s="100"/>
      <c r="AG945" s="100"/>
      <c r="AH945" s="100"/>
      <c r="AI945" s="100"/>
      <c r="AJ945" s="100"/>
      <c r="AK945" s="100"/>
      <c r="AL945" s="100"/>
      <c r="AM945" s="97"/>
      <c r="AN945" s="97"/>
      <c r="AO945" s="97"/>
      <c r="AP945" s="97"/>
      <c r="AQ945" s="97"/>
      <c r="AR945" s="97"/>
      <c r="AS945" s="97"/>
      <c r="AT945" s="97"/>
      <c r="AU945" s="97"/>
      <c r="AV945" s="97"/>
      <c r="AW945" s="97"/>
      <c r="AX945" s="97"/>
      <c r="AY945" s="97"/>
      <c r="AZ945" s="97"/>
      <c r="BA945" s="97"/>
      <c r="BB945" s="97"/>
      <c r="BC945" s="97"/>
      <c r="BD945" s="97"/>
      <c r="BE945" s="97"/>
      <c r="BF945" s="97"/>
      <c r="BG945" s="97"/>
      <c r="BH945" s="97"/>
      <c r="BI945" s="97"/>
      <c r="BJ945" s="97"/>
      <c r="BK945" s="97"/>
      <c r="BL945" s="97"/>
      <c r="BM945" s="97"/>
      <c r="BN945" s="97"/>
      <c r="BO945" s="97"/>
      <c r="BP945" s="97"/>
      <c r="BQ945" s="97"/>
      <c r="BR945" s="97"/>
      <c r="BS945" s="97"/>
      <c r="BT945" s="97"/>
      <c r="BU945" s="97"/>
      <c r="BV945" s="97"/>
      <c r="BW945" s="97"/>
      <c r="BX945" s="97"/>
      <c r="BY945" s="97"/>
      <c r="BZ945" s="97"/>
      <c r="CA945" s="97"/>
      <c r="CB945" s="97"/>
      <c r="CC945" s="97"/>
      <c r="CD945" s="97"/>
      <c r="CE945" s="97"/>
      <c r="CF945" s="97"/>
      <c r="CG945" s="97"/>
      <c r="CH945" s="97"/>
    </row>
    <row r="946" spans="1:8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Z946" s="100"/>
      <c r="AA946" s="100"/>
      <c r="AB946" s="100"/>
      <c r="AC946" s="100"/>
      <c r="AD946" s="100"/>
      <c r="AE946" s="100"/>
      <c r="AF946" s="100"/>
      <c r="AG946" s="100"/>
      <c r="AH946" s="100"/>
      <c r="AI946" s="100"/>
      <c r="AJ946" s="100"/>
      <c r="AK946" s="100"/>
      <c r="AL946" s="100"/>
      <c r="AM946" s="97"/>
      <c r="AN946" s="97"/>
      <c r="AO946" s="97"/>
      <c r="AP946" s="97"/>
      <c r="AQ946" s="97"/>
      <c r="AR946" s="97"/>
      <c r="AS946" s="97"/>
      <c r="AT946" s="97"/>
      <c r="AU946" s="97"/>
      <c r="AV946" s="97"/>
      <c r="AW946" s="97"/>
      <c r="AX946" s="97"/>
      <c r="AY946" s="97"/>
      <c r="AZ946" s="97"/>
      <c r="BA946" s="97"/>
      <c r="BB946" s="97"/>
      <c r="BC946" s="97"/>
      <c r="BD946" s="97"/>
      <c r="BE946" s="97"/>
      <c r="BF946" s="97"/>
      <c r="BG946" s="97"/>
      <c r="BH946" s="97"/>
      <c r="BI946" s="97"/>
      <c r="BJ946" s="97"/>
      <c r="BK946" s="97"/>
      <c r="BL946" s="97"/>
      <c r="BM946" s="97"/>
      <c r="BN946" s="97"/>
      <c r="BO946" s="97"/>
      <c r="BP946" s="97"/>
      <c r="BQ946" s="97"/>
      <c r="BR946" s="97"/>
      <c r="BS946" s="97"/>
      <c r="BT946" s="97"/>
      <c r="BU946" s="97"/>
      <c r="BV946" s="97"/>
      <c r="BW946" s="97"/>
      <c r="BX946" s="97"/>
      <c r="BY946" s="97"/>
      <c r="BZ946" s="97"/>
      <c r="CA946" s="97"/>
      <c r="CB946" s="97"/>
      <c r="CC946" s="97"/>
      <c r="CD946" s="97"/>
      <c r="CE946" s="97"/>
      <c r="CF946" s="97"/>
      <c r="CG946" s="97"/>
      <c r="CH946" s="97"/>
    </row>
    <row r="947" spans="1:86">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Z947" s="100"/>
      <c r="AA947" s="100"/>
      <c r="AB947" s="100"/>
      <c r="AC947" s="100"/>
      <c r="AD947" s="100"/>
      <c r="AE947" s="100"/>
      <c r="AF947" s="100"/>
      <c r="AG947" s="100"/>
      <c r="AH947" s="100"/>
      <c r="AI947" s="100"/>
      <c r="AJ947" s="100"/>
      <c r="AK947" s="100"/>
      <c r="AL947" s="100"/>
      <c r="AM947" s="97"/>
      <c r="AN947" s="97"/>
      <c r="AO947" s="97"/>
      <c r="AP947" s="97"/>
      <c r="AQ947" s="97"/>
      <c r="AR947" s="97"/>
      <c r="AS947" s="97"/>
      <c r="AT947" s="97"/>
      <c r="AU947" s="97"/>
      <c r="AV947" s="97"/>
      <c r="AW947" s="97"/>
      <c r="AX947" s="97"/>
      <c r="AY947" s="97"/>
      <c r="AZ947" s="97"/>
      <c r="BA947" s="97"/>
      <c r="BB947" s="97"/>
      <c r="BC947" s="97"/>
      <c r="BD947" s="97"/>
      <c r="BE947" s="97"/>
      <c r="BF947" s="97"/>
      <c r="BG947" s="97"/>
      <c r="BH947" s="97"/>
      <c r="BI947" s="97"/>
      <c r="BJ947" s="97"/>
      <c r="BK947" s="97"/>
      <c r="BL947" s="97"/>
      <c r="BM947" s="97"/>
      <c r="BN947" s="97"/>
      <c r="BO947" s="97"/>
      <c r="BP947" s="97"/>
      <c r="BQ947" s="97"/>
      <c r="BR947" s="97"/>
      <c r="BS947" s="97"/>
      <c r="BT947" s="97"/>
      <c r="BU947" s="97"/>
      <c r="BV947" s="97"/>
      <c r="BW947" s="97"/>
      <c r="BX947" s="97"/>
      <c r="BY947" s="97"/>
      <c r="BZ947" s="97"/>
      <c r="CA947" s="97"/>
      <c r="CB947" s="97"/>
      <c r="CC947" s="97"/>
      <c r="CD947" s="97"/>
      <c r="CE947" s="97"/>
      <c r="CF947" s="97"/>
      <c r="CG947" s="97"/>
      <c r="CH947" s="97"/>
    </row>
    <row r="948" spans="1:86">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Z948" s="100"/>
      <c r="AA948" s="100"/>
      <c r="AB948" s="100"/>
      <c r="AC948" s="100"/>
      <c r="AD948" s="100"/>
      <c r="AE948" s="100"/>
      <c r="AF948" s="100"/>
      <c r="AG948" s="100"/>
      <c r="AH948" s="100"/>
      <c r="AI948" s="100"/>
      <c r="AJ948" s="100"/>
      <c r="AK948" s="100"/>
      <c r="AL948" s="100"/>
      <c r="AM948" s="97"/>
      <c r="AN948" s="97"/>
      <c r="AO948" s="97"/>
      <c r="AP948" s="97"/>
      <c r="AQ948" s="97"/>
      <c r="AR948" s="97"/>
      <c r="AS948" s="97"/>
      <c r="AT948" s="97"/>
      <c r="AU948" s="97"/>
      <c r="AV948" s="97"/>
      <c r="AW948" s="97"/>
      <c r="AX948" s="97"/>
      <c r="AY948" s="97"/>
      <c r="AZ948" s="97"/>
      <c r="BA948" s="97"/>
      <c r="BB948" s="97"/>
      <c r="BC948" s="97"/>
      <c r="BD948" s="97"/>
      <c r="BE948" s="97"/>
      <c r="BF948" s="97"/>
      <c r="BG948" s="97"/>
      <c r="BH948" s="97"/>
      <c r="BI948" s="97"/>
      <c r="BJ948" s="97"/>
      <c r="BK948" s="97"/>
      <c r="BL948" s="97"/>
      <c r="BM948" s="97"/>
      <c r="BN948" s="97"/>
      <c r="BO948" s="97"/>
      <c r="BP948" s="97"/>
      <c r="BQ948" s="97"/>
      <c r="BR948" s="97"/>
      <c r="BS948" s="97"/>
      <c r="BT948" s="97"/>
      <c r="BU948" s="97"/>
      <c r="BV948" s="97"/>
      <c r="BW948" s="97"/>
      <c r="BX948" s="97"/>
      <c r="BY948" s="97"/>
      <c r="BZ948" s="97"/>
      <c r="CA948" s="97"/>
      <c r="CB948" s="97"/>
      <c r="CC948" s="97"/>
      <c r="CD948" s="97"/>
      <c r="CE948" s="97"/>
      <c r="CF948" s="97"/>
      <c r="CG948" s="97"/>
      <c r="CH948" s="97"/>
    </row>
    <row r="949" spans="1:86">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Z949" s="100"/>
      <c r="AA949" s="100"/>
      <c r="AB949" s="100"/>
      <c r="AC949" s="100"/>
      <c r="AD949" s="100"/>
      <c r="AE949" s="100"/>
      <c r="AF949" s="100"/>
      <c r="AG949" s="100"/>
      <c r="AH949" s="100"/>
      <c r="AI949" s="100"/>
      <c r="AJ949" s="100"/>
      <c r="AK949" s="100"/>
      <c r="AL949" s="100"/>
      <c r="AM949" s="97"/>
      <c r="AN949" s="97"/>
      <c r="AO949" s="97"/>
      <c r="AP949" s="97"/>
      <c r="AQ949" s="97"/>
      <c r="AR949" s="97"/>
      <c r="AS949" s="97"/>
      <c r="AT949" s="97"/>
      <c r="AU949" s="97"/>
      <c r="AV949" s="97"/>
      <c r="AW949" s="97"/>
      <c r="AX949" s="97"/>
      <c r="AY949" s="97"/>
      <c r="AZ949" s="97"/>
      <c r="BA949" s="97"/>
      <c r="BB949" s="97"/>
      <c r="BC949" s="97"/>
      <c r="BD949" s="97"/>
      <c r="BE949" s="97"/>
      <c r="BF949" s="97"/>
      <c r="BG949" s="97"/>
      <c r="BH949" s="97"/>
      <c r="BI949" s="97"/>
      <c r="BJ949" s="97"/>
      <c r="BK949" s="97"/>
      <c r="BL949" s="97"/>
      <c r="BM949" s="97"/>
      <c r="BN949" s="97"/>
      <c r="BO949" s="97"/>
      <c r="BP949" s="97"/>
      <c r="BQ949" s="97"/>
      <c r="BR949" s="97"/>
      <c r="BS949" s="97"/>
      <c r="BT949" s="97"/>
      <c r="BU949" s="97"/>
      <c r="BV949" s="97"/>
      <c r="BW949" s="97"/>
      <c r="BX949" s="97"/>
      <c r="BY949" s="97"/>
      <c r="BZ949" s="97"/>
      <c r="CA949" s="97"/>
      <c r="CB949" s="97"/>
      <c r="CC949" s="97"/>
      <c r="CD949" s="97"/>
      <c r="CE949" s="97"/>
      <c r="CF949" s="97"/>
      <c r="CG949" s="97"/>
      <c r="CH949" s="97"/>
    </row>
    <row r="950" spans="1:86">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Z950" s="100"/>
      <c r="AA950" s="100"/>
      <c r="AB950" s="100"/>
      <c r="AC950" s="100"/>
      <c r="AD950" s="100"/>
      <c r="AE950" s="100"/>
      <c r="AF950" s="100"/>
      <c r="AG950" s="100"/>
      <c r="AH950" s="100"/>
      <c r="AI950" s="100"/>
      <c r="AJ950" s="100"/>
      <c r="AK950" s="100"/>
      <c r="AL950" s="100"/>
      <c r="AM950" s="97"/>
      <c r="AN950" s="97"/>
      <c r="AO950" s="97"/>
      <c r="AP950" s="97"/>
      <c r="AQ950" s="97"/>
      <c r="AR950" s="97"/>
      <c r="AS950" s="97"/>
      <c r="AT950" s="97"/>
      <c r="AU950" s="97"/>
      <c r="AV950" s="97"/>
      <c r="AW950" s="97"/>
      <c r="AX950" s="97"/>
      <c r="AY950" s="97"/>
      <c r="AZ950" s="97"/>
      <c r="BA950" s="97"/>
      <c r="BB950" s="97"/>
      <c r="BC950" s="97"/>
      <c r="BD950" s="97"/>
      <c r="BE950" s="97"/>
      <c r="BF950" s="97"/>
      <c r="BG950" s="97"/>
      <c r="BH950" s="97"/>
      <c r="BI950" s="97"/>
      <c r="BJ950" s="97"/>
      <c r="BK950" s="97"/>
      <c r="BL950" s="97"/>
      <c r="BM950" s="97"/>
      <c r="BN950" s="97"/>
      <c r="BO950" s="97"/>
      <c r="BP950" s="97"/>
      <c r="BQ950" s="97"/>
      <c r="BR950" s="97"/>
      <c r="BS950" s="97"/>
      <c r="BT950" s="97"/>
      <c r="BU950" s="97"/>
      <c r="BV950" s="97"/>
      <c r="BW950" s="97"/>
      <c r="BX950" s="97"/>
      <c r="BY950" s="97"/>
      <c r="BZ950" s="97"/>
      <c r="CA950" s="97"/>
      <c r="CB950" s="97"/>
      <c r="CC950" s="97"/>
      <c r="CD950" s="97"/>
      <c r="CE950" s="97"/>
      <c r="CF950" s="97"/>
      <c r="CG950" s="97"/>
      <c r="CH950" s="97"/>
    </row>
    <row r="951" spans="1:86">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Z951" s="100"/>
      <c r="AA951" s="100"/>
      <c r="AB951" s="100"/>
      <c r="AC951" s="100"/>
      <c r="AD951" s="100"/>
      <c r="AE951" s="100"/>
      <c r="AF951" s="100"/>
      <c r="AG951" s="100"/>
      <c r="AH951" s="100"/>
      <c r="AI951" s="100"/>
      <c r="AJ951" s="100"/>
      <c r="AK951" s="100"/>
      <c r="AL951" s="100"/>
      <c r="AM951" s="97"/>
      <c r="AN951" s="97"/>
      <c r="AO951" s="97"/>
      <c r="AP951" s="97"/>
      <c r="AQ951" s="97"/>
      <c r="AR951" s="97"/>
      <c r="AS951" s="97"/>
      <c r="AT951" s="97"/>
      <c r="AU951" s="97"/>
      <c r="AV951" s="97"/>
      <c r="AW951" s="97"/>
      <c r="AX951" s="97"/>
      <c r="AY951" s="97"/>
      <c r="AZ951" s="97"/>
      <c r="BA951" s="97"/>
      <c r="BB951" s="97"/>
      <c r="BC951" s="97"/>
      <c r="BD951" s="97"/>
      <c r="BE951" s="97"/>
      <c r="BF951" s="97"/>
      <c r="BG951" s="97"/>
      <c r="BH951" s="97"/>
      <c r="BI951" s="97"/>
      <c r="BJ951" s="97"/>
      <c r="BK951" s="97"/>
      <c r="BL951" s="97"/>
      <c r="BM951" s="97"/>
      <c r="BN951" s="97"/>
      <c r="BO951" s="97"/>
      <c r="BP951" s="97"/>
      <c r="BQ951" s="97"/>
      <c r="BR951" s="97"/>
      <c r="BS951" s="97"/>
      <c r="BT951" s="97"/>
      <c r="BU951" s="97"/>
      <c r="BV951" s="97"/>
      <c r="BW951" s="97"/>
      <c r="BX951" s="97"/>
      <c r="BY951" s="97"/>
      <c r="BZ951" s="97"/>
      <c r="CA951" s="97"/>
      <c r="CB951" s="97"/>
      <c r="CC951" s="97"/>
      <c r="CD951" s="97"/>
      <c r="CE951" s="97"/>
      <c r="CF951" s="97"/>
      <c r="CG951" s="97"/>
      <c r="CH951" s="97"/>
    </row>
    <row r="952" spans="1:86">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Z952" s="100"/>
      <c r="AA952" s="100"/>
      <c r="AB952" s="100"/>
      <c r="AC952" s="100"/>
      <c r="AD952" s="100"/>
      <c r="AE952" s="100"/>
      <c r="AF952" s="100"/>
      <c r="AG952" s="100"/>
      <c r="AH952" s="100"/>
      <c r="AI952" s="100"/>
      <c r="AJ952" s="100"/>
      <c r="AK952" s="100"/>
      <c r="AL952" s="100"/>
      <c r="AM952" s="97"/>
      <c r="AN952" s="97"/>
      <c r="AO952" s="97"/>
      <c r="AP952" s="97"/>
      <c r="AQ952" s="97"/>
      <c r="AR952" s="97"/>
      <c r="AS952" s="97"/>
      <c r="AT952" s="97"/>
      <c r="AU952" s="97"/>
      <c r="AV952" s="97"/>
      <c r="AW952" s="97"/>
      <c r="AX952" s="97"/>
      <c r="AY952" s="97"/>
      <c r="AZ952" s="97"/>
      <c r="BA952" s="97"/>
      <c r="BB952" s="97"/>
      <c r="BC952" s="97"/>
      <c r="BD952" s="97"/>
      <c r="BE952" s="97"/>
      <c r="BF952" s="97"/>
      <c r="BG952" s="97"/>
      <c r="BH952" s="97"/>
      <c r="BI952" s="97"/>
      <c r="BJ952" s="97"/>
      <c r="BK952" s="97"/>
      <c r="BL952" s="97"/>
      <c r="BM952" s="97"/>
      <c r="BN952" s="97"/>
      <c r="BO952" s="97"/>
      <c r="BP952" s="97"/>
      <c r="BQ952" s="97"/>
      <c r="BR952" s="97"/>
      <c r="BS952" s="97"/>
      <c r="BT952" s="97"/>
      <c r="BU952" s="97"/>
      <c r="BV952" s="97"/>
      <c r="BW952" s="97"/>
      <c r="BX952" s="97"/>
      <c r="BY952" s="97"/>
      <c r="BZ952" s="97"/>
      <c r="CA952" s="97"/>
      <c r="CB952" s="97"/>
      <c r="CC952" s="97"/>
      <c r="CD952" s="97"/>
      <c r="CE952" s="97"/>
      <c r="CF952" s="97"/>
      <c r="CG952" s="97"/>
      <c r="CH952" s="97"/>
    </row>
    <row r="953" spans="1:86">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Z953" s="100"/>
      <c r="AA953" s="100"/>
      <c r="AB953" s="100"/>
      <c r="AC953" s="100"/>
      <c r="AD953" s="100"/>
      <c r="AE953" s="100"/>
      <c r="AF953" s="100"/>
      <c r="AG953" s="100"/>
      <c r="AH953" s="100"/>
      <c r="AI953" s="100"/>
      <c r="AJ953" s="100"/>
      <c r="AK953" s="100"/>
      <c r="AL953" s="100"/>
      <c r="AM953" s="97"/>
      <c r="AN953" s="97"/>
      <c r="AO953" s="97"/>
      <c r="AP953" s="97"/>
      <c r="AQ953" s="97"/>
      <c r="AR953" s="97"/>
      <c r="AS953" s="97"/>
      <c r="AT953" s="97"/>
      <c r="AU953" s="97"/>
      <c r="AV953" s="97"/>
      <c r="AW953" s="97"/>
      <c r="AX953" s="97"/>
      <c r="AY953" s="97"/>
      <c r="AZ953" s="97"/>
      <c r="BA953" s="97"/>
      <c r="BB953" s="97"/>
      <c r="BC953" s="97"/>
      <c r="BD953" s="97"/>
      <c r="BE953" s="97"/>
      <c r="BF953" s="97"/>
      <c r="BG953" s="97"/>
      <c r="BH953" s="97"/>
      <c r="BI953" s="97"/>
      <c r="BJ953" s="97"/>
      <c r="BK953" s="97"/>
      <c r="BL953" s="97"/>
      <c r="BM953" s="97"/>
      <c r="BN953" s="97"/>
      <c r="BO953" s="97"/>
      <c r="BP953" s="97"/>
      <c r="BQ953" s="97"/>
      <c r="BR953" s="97"/>
      <c r="BS953" s="97"/>
      <c r="BT953" s="97"/>
      <c r="BU953" s="97"/>
      <c r="BV953" s="97"/>
      <c r="BW953" s="97"/>
      <c r="BX953" s="97"/>
      <c r="BY953" s="97"/>
      <c r="BZ953" s="97"/>
      <c r="CA953" s="97"/>
      <c r="CB953" s="97"/>
      <c r="CC953" s="97"/>
      <c r="CD953" s="97"/>
      <c r="CE953" s="97"/>
      <c r="CF953" s="97"/>
      <c r="CG953" s="97"/>
      <c r="CH953" s="97"/>
    </row>
    <row r="954" spans="1:86">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Z954" s="100"/>
      <c r="AA954" s="100"/>
      <c r="AB954" s="100"/>
      <c r="AC954" s="100"/>
      <c r="AD954" s="100"/>
      <c r="AE954" s="100"/>
      <c r="AF954" s="100"/>
      <c r="AG954" s="100"/>
      <c r="AH954" s="100"/>
      <c r="AI954" s="100"/>
      <c r="AJ954" s="100"/>
      <c r="AK954" s="100"/>
      <c r="AL954" s="100"/>
      <c r="AM954" s="97"/>
      <c r="AN954" s="97"/>
      <c r="AO954" s="97"/>
      <c r="AP954" s="97"/>
      <c r="AQ954" s="97"/>
      <c r="AR954" s="97"/>
      <c r="AS954" s="97"/>
      <c r="AT954" s="97"/>
      <c r="AU954" s="97"/>
      <c r="AV954" s="97"/>
      <c r="AW954" s="97"/>
      <c r="AX954" s="97"/>
      <c r="AY954" s="97"/>
      <c r="AZ954" s="97"/>
      <c r="BA954" s="97"/>
      <c r="BB954" s="97"/>
      <c r="BC954" s="97"/>
      <c r="BD954" s="97"/>
      <c r="BE954" s="97"/>
      <c r="BF954" s="97"/>
      <c r="BG954" s="97"/>
      <c r="BH954" s="97"/>
      <c r="BI954" s="97"/>
      <c r="BJ954" s="97"/>
      <c r="BK954" s="97"/>
      <c r="BL954" s="97"/>
      <c r="BM954" s="97"/>
      <c r="BN954" s="97"/>
      <c r="BO954" s="97"/>
      <c r="BP954" s="97"/>
      <c r="BQ954" s="97"/>
      <c r="BR954" s="97"/>
      <c r="BS954" s="97"/>
      <c r="BT954" s="97"/>
      <c r="BU954" s="97"/>
      <c r="BV954" s="97"/>
      <c r="BW954" s="97"/>
      <c r="BX954" s="97"/>
      <c r="BY954" s="97"/>
      <c r="BZ954" s="97"/>
      <c r="CA954" s="97"/>
      <c r="CB954" s="97"/>
      <c r="CC954" s="97"/>
      <c r="CD954" s="97"/>
      <c r="CE954" s="97"/>
      <c r="CF954" s="97"/>
      <c r="CG954" s="97"/>
      <c r="CH954" s="97"/>
    </row>
    <row r="955" spans="1:86">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Z955" s="100"/>
      <c r="AA955" s="100"/>
      <c r="AB955" s="100"/>
      <c r="AC955" s="100"/>
      <c r="AD955" s="100"/>
      <c r="AE955" s="100"/>
      <c r="AF955" s="100"/>
      <c r="AG955" s="100"/>
      <c r="AH955" s="100"/>
      <c r="AI955" s="100"/>
      <c r="AJ955" s="100"/>
      <c r="AK955" s="100"/>
      <c r="AL955" s="100"/>
      <c r="AM955" s="97"/>
      <c r="AN955" s="97"/>
      <c r="AO955" s="97"/>
      <c r="AP955" s="97"/>
      <c r="AQ955" s="97"/>
      <c r="AR955" s="97"/>
      <c r="AS955" s="97"/>
      <c r="AT955" s="97"/>
      <c r="AU955" s="97"/>
      <c r="AV955" s="97"/>
      <c r="AW955" s="97"/>
      <c r="AX955" s="97"/>
      <c r="AY955" s="97"/>
      <c r="AZ955" s="97"/>
      <c r="BA955" s="97"/>
      <c r="BB955" s="97"/>
      <c r="BC955" s="97"/>
      <c r="BD955" s="97"/>
      <c r="BE955" s="97"/>
      <c r="BF955" s="97"/>
      <c r="BG955" s="97"/>
      <c r="BH955" s="97"/>
      <c r="BI955" s="97"/>
      <c r="BJ955" s="97"/>
      <c r="BK955" s="97"/>
      <c r="BL955" s="97"/>
      <c r="BM955" s="97"/>
      <c r="BN955" s="97"/>
      <c r="BO955" s="97"/>
      <c r="BP955" s="97"/>
      <c r="BQ955" s="97"/>
      <c r="BR955" s="97"/>
      <c r="BS955" s="97"/>
      <c r="BT955" s="97"/>
      <c r="BU955" s="97"/>
      <c r="BV955" s="97"/>
      <c r="BW955" s="97"/>
      <c r="BX955" s="97"/>
      <c r="BY955" s="97"/>
      <c r="BZ955" s="97"/>
      <c r="CA955" s="97"/>
      <c r="CB955" s="97"/>
      <c r="CC955" s="97"/>
      <c r="CD955" s="97"/>
      <c r="CE955" s="97"/>
      <c r="CF955" s="97"/>
      <c r="CG955" s="97"/>
      <c r="CH955" s="97"/>
    </row>
    <row r="956" spans="1:8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Z956" s="100"/>
      <c r="AA956" s="100"/>
      <c r="AB956" s="100"/>
      <c r="AC956" s="100"/>
      <c r="AD956" s="100"/>
      <c r="AE956" s="100"/>
      <c r="AF956" s="100"/>
      <c r="AG956" s="100"/>
      <c r="AH956" s="100"/>
      <c r="AI956" s="100"/>
      <c r="AJ956" s="100"/>
      <c r="AK956" s="100"/>
      <c r="AL956" s="100"/>
      <c r="AM956" s="97"/>
      <c r="AN956" s="97"/>
      <c r="AO956" s="97"/>
      <c r="AP956" s="97"/>
      <c r="AQ956" s="97"/>
      <c r="AR956" s="97"/>
      <c r="AS956" s="97"/>
      <c r="AT956" s="97"/>
      <c r="AU956" s="97"/>
      <c r="AV956" s="97"/>
      <c r="AW956" s="97"/>
      <c r="AX956" s="97"/>
      <c r="AY956" s="97"/>
      <c r="AZ956" s="97"/>
      <c r="BA956" s="97"/>
      <c r="BB956" s="97"/>
      <c r="BC956" s="97"/>
      <c r="BD956" s="97"/>
      <c r="BE956" s="97"/>
      <c r="BF956" s="97"/>
      <c r="BG956" s="97"/>
      <c r="BH956" s="97"/>
      <c r="BI956" s="97"/>
      <c r="BJ956" s="97"/>
      <c r="BK956" s="97"/>
      <c r="BL956" s="97"/>
      <c r="BM956" s="97"/>
      <c r="BN956" s="97"/>
      <c r="BO956" s="97"/>
      <c r="BP956" s="97"/>
      <c r="BQ956" s="97"/>
      <c r="BR956" s="97"/>
      <c r="BS956" s="97"/>
      <c r="BT956" s="97"/>
      <c r="BU956" s="97"/>
      <c r="BV956" s="97"/>
      <c r="BW956" s="97"/>
      <c r="BX956" s="97"/>
      <c r="BY956" s="97"/>
      <c r="BZ956" s="97"/>
      <c r="CA956" s="97"/>
      <c r="CB956" s="97"/>
      <c r="CC956" s="97"/>
      <c r="CD956" s="97"/>
      <c r="CE956" s="97"/>
      <c r="CF956" s="97"/>
      <c r="CG956" s="97"/>
      <c r="CH956" s="97"/>
    </row>
    <row r="957" spans="1:86">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Z957" s="100"/>
      <c r="AA957" s="100"/>
      <c r="AB957" s="100"/>
      <c r="AC957" s="100"/>
      <c r="AD957" s="100"/>
      <c r="AE957" s="100"/>
      <c r="AF957" s="100"/>
      <c r="AG957" s="100"/>
      <c r="AH957" s="100"/>
      <c r="AI957" s="100"/>
      <c r="AJ957" s="100"/>
      <c r="AK957" s="100"/>
      <c r="AL957" s="100"/>
      <c r="AM957" s="97"/>
      <c r="AN957" s="97"/>
      <c r="AO957" s="97"/>
      <c r="AP957" s="97"/>
      <c r="AQ957" s="97"/>
      <c r="AR957" s="97"/>
      <c r="AS957" s="97"/>
      <c r="AT957" s="97"/>
      <c r="AU957" s="97"/>
      <c r="AV957" s="97"/>
      <c r="AW957" s="97"/>
      <c r="AX957" s="97"/>
      <c r="AY957" s="97"/>
      <c r="AZ957" s="97"/>
      <c r="BA957" s="97"/>
      <c r="BB957" s="97"/>
      <c r="BC957" s="97"/>
      <c r="BD957" s="97"/>
      <c r="BE957" s="97"/>
      <c r="BF957" s="97"/>
      <c r="BG957" s="97"/>
      <c r="BH957" s="97"/>
      <c r="BI957" s="97"/>
      <c r="BJ957" s="97"/>
      <c r="BK957" s="97"/>
      <c r="BL957" s="97"/>
      <c r="BM957" s="97"/>
      <c r="BN957" s="97"/>
      <c r="BO957" s="97"/>
      <c r="BP957" s="97"/>
      <c r="BQ957" s="97"/>
      <c r="BR957" s="97"/>
      <c r="BS957" s="97"/>
      <c r="BT957" s="97"/>
      <c r="BU957" s="97"/>
      <c r="BV957" s="97"/>
      <c r="BW957" s="97"/>
      <c r="BX957" s="97"/>
      <c r="BY957" s="97"/>
      <c r="BZ957" s="97"/>
      <c r="CA957" s="97"/>
      <c r="CB957" s="97"/>
      <c r="CC957" s="97"/>
      <c r="CD957" s="97"/>
      <c r="CE957" s="97"/>
      <c r="CF957" s="97"/>
      <c r="CG957" s="97"/>
      <c r="CH957" s="97"/>
    </row>
    <row r="958" spans="1:86">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Z958" s="100"/>
      <c r="AA958" s="100"/>
      <c r="AB958" s="100"/>
      <c r="AC958" s="100"/>
      <c r="AD958" s="100"/>
      <c r="AE958" s="100"/>
      <c r="AF958" s="100"/>
      <c r="AG958" s="100"/>
      <c r="AH958" s="100"/>
      <c r="AI958" s="100"/>
      <c r="AJ958" s="100"/>
      <c r="AK958" s="100"/>
      <c r="AL958" s="100"/>
      <c r="AM958" s="97"/>
      <c r="AN958" s="97"/>
      <c r="AO958" s="97"/>
      <c r="AP958" s="97"/>
      <c r="AQ958" s="97"/>
      <c r="AR958" s="97"/>
      <c r="AS958" s="97"/>
      <c r="AT958" s="97"/>
      <c r="AU958" s="97"/>
      <c r="AV958" s="97"/>
      <c r="AW958" s="97"/>
      <c r="AX958" s="97"/>
      <c r="AY958" s="97"/>
      <c r="AZ958" s="97"/>
      <c r="BA958" s="97"/>
      <c r="BB958" s="97"/>
      <c r="BC958" s="97"/>
      <c r="BD958" s="97"/>
      <c r="BE958" s="97"/>
      <c r="BF958" s="97"/>
      <c r="BG958" s="97"/>
      <c r="BH958" s="97"/>
      <c r="BI958" s="97"/>
      <c r="BJ958" s="97"/>
      <c r="BK958" s="97"/>
      <c r="BL958" s="97"/>
      <c r="BM958" s="97"/>
      <c r="BN958" s="97"/>
      <c r="BO958" s="97"/>
      <c r="BP958" s="97"/>
      <c r="BQ958" s="97"/>
      <c r="BR958" s="97"/>
      <c r="BS958" s="97"/>
      <c r="BT958" s="97"/>
      <c r="BU958" s="97"/>
      <c r="BV958" s="97"/>
      <c r="BW958" s="97"/>
      <c r="BX958" s="97"/>
      <c r="BY958" s="97"/>
      <c r="BZ958" s="97"/>
      <c r="CA958" s="97"/>
      <c r="CB958" s="97"/>
      <c r="CC958" s="97"/>
      <c r="CD958" s="97"/>
      <c r="CE958" s="97"/>
      <c r="CF958" s="97"/>
      <c r="CG958" s="97"/>
      <c r="CH958" s="97"/>
    </row>
    <row r="959" spans="1:86">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Z959" s="100"/>
      <c r="AA959" s="100"/>
      <c r="AB959" s="100"/>
      <c r="AC959" s="100"/>
      <c r="AD959" s="100"/>
      <c r="AE959" s="100"/>
      <c r="AF959" s="100"/>
      <c r="AG959" s="100"/>
      <c r="AH959" s="100"/>
      <c r="AI959" s="100"/>
      <c r="AJ959" s="100"/>
      <c r="AK959" s="100"/>
      <c r="AL959" s="100"/>
      <c r="AM959" s="97"/>
      <c r="AN959" s="97"/>
      <c r="AO959" s="97"/>
      <c r="AP959" s="97"/>
      <c r="AQ959" s="97"/>
      <c r="AR959" s="97"/>
      <c r="AS959" s="97"/>
      <c r="AT959" s="97"/>
      <c r="AU959" s="97"/>
      <c r="AV959" s="97"/>
      <c r="AW959" s="97"/>
      <c r="AX959" s="97"/>
      <c r="AY959" s="97"/>
      <c r="AZ959" s="97"/>
      <c r="BA959" s="97"/>
      <c r="BB959" s="97"/>
      <c r="BC959" s="97"/>
      <c r="BD959" s="97"/>
      <c r="BE959" s="97"/>
      <c r="BF959" s="97"/>
      <c r="BG959" s="97"/>
      <c r="BH959" s="97"/>
      <c r="BI959" s="97"/>
      <c r="BJ959" s="97"/>
      <c r="BK959" s="97"/>
      <c r="BL959" s="97"/>
      <c r="BM959" s="97"/>
      <c r="BN959" s="97"/>
      <c r="BO959" s="97"/>
      <c r="BP959" s="97"/>
      <c r="BQ959" s="97"/>
      <c r="BR959" s="97"/>
      <c r="BS959" s="97"/>
      <c r="BT959" s="97"/>
      <c r="BU959" s="97"/>
      <c r="BV959" s="97"/>
      <c r="BW959" s="97"/>
      <c r="BX959" s="97"/>
      <c r="BY959" s="97"/>
      <c r="BZ959" s="97"/>
      <c r="CA959" s="97"/>
      <c r="CB959" s="97"/>
      <c r="CC959" s="97"/>
      <c r="CD959" s="97"/>
      <c r="CE959" s="97"/>
      <c r="CF959" s="97"/>
      <c r="CG959" s="97"/>
      <c r="CH959" s="97"/>
    </row>
    <row r="960" spans="1:86">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Z960" s="100"/>
      <c r="AA960" s="100"/>
      <c r="AB960" s="100"/>
      <c r="AC960" s="100"/>
      <c r="AD960" s="100"/>
      <c r="AE960" s="100"/>
      <c r="AF960" s="100"/>
      <c r="AG960" s="100"/>
      <c r="AH960" s="100"/>
      <c r="AI960" s="100"/>
      <c r="AJ960" s="100"/>
      <c r="AK960" s="100"/>
      <c r="AL960" s="100"/>
      <c r="AM960" s="97"/>
      <c r="AN960" s="97"/>
      <c r="AO960" s="97"/>
      <c r="AP960" s="97"/>
      <c r="AQ960" s="97"/>
      <c r="AR960" s="97"/>
      <c r="AS960" s="97"/>
      <c r="AT960" s="97"/>
      <c r="AU960" s="97"/>
      <c r="AV960" s="97"/>
      <c r="AW960" s="97"/>
      <c r="AX960" s="97"/>
      <c r="AY960" s="97"/>
      <c r="AZ960" s="97"/>
      <c r="BA960" s="97"/>
      <c r="BB960" s="97"/>
      <c r="BC960" s="97"/>
      <c r="BD960" s="97"/>
      <c r="BE960" s="97"/>
      <c r="BF960" s="97"/>
      <c r="BG960" s="97"/>
      <c r="BH960" s="97"/>
      <c r="BI960" s="97"/>
      <c r="BJ960" s="97"/>
      <c r="BK960" s="97"/>
      <c r="BL960" s="97"/>
      <c r="BM960" s="97"/>
      <c r="BN960" s="97"/>
      <c r="BO960" s="97"/>
      <c r="BP960" s="97"/>
      <c r="BQ960" s="97"/>
      <c r="BR960" s="97"/>
      <c r="BS960" s="97"/>
      <c r="BT960" s="97"/>
      <c r="BU960" s="97"/>
      <c r="BV960" s="97"/>
      <c r="BW960" s="97"/>
      <c r="BX960" s="97"/>
      <c r="BY960" s="97"/>
      <c r="BZ960" s="97"/>
      <c r="CA960" s="97"/>
      <c r="CB960" s="97"/>
      <c r="CC960" s="97"/>
      <c r="CD960" s="97"/>
      <c r="CE960" s="97"/>
      <c r="CF960" s="97"/>
      <c r="CG960" s="97"/>
      <c r="CH960" s="97"/>
    </row>
    <row r="961" spans="1:86">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Z961" s="100"/>
      <c r="AA961" s="100"/>
      <c r="AB961" s="100"/>
      <c r="AC961" s="100"/>
      <c r="AD961" s="100"/>
      <c r="AE961" s="100"/>
      <c r="AF961" s="100"/>
      <c r="AG961" s="100"/>
      <c r="AH961" s="100"/>
      <c r="AI961" s="100"/>
      <c r="AJ961" s="100"/>
      <c r="AK961" s="100"/>
      <c r="AL961" s="100"/>
      <c r="AM961" s="97"/>
      <c r="AN961" s="97"/>
      <c r="AO961" s="97"/>
      <c r="AP961" s="97"/>
      <c r="AQ961" s="97"/>
      <c r="AR961" s="97"/>
      <c r="AS961" s="97"/>
      <c r="AT961" s="97"/>
      <c r="AU961" s="97"/>
      <c r="AV961" s="97"/>
      <c r="AW961" s="97"/>
      <c r="AX961" s="97"/>
      <c r="AY961" s="97"/>
      <c r="AZ961" s="97"/>
      <c r="BA961" s="97"/>
      <c r="BB961" s="97"/>
      <c r="BC961" s="97"/>
      <c r="BD961" s="97"/>
      <c r="BE961" s="97"/>
      <c r="BF961" s="97"/>
      <c r="BG961" s="97"/>
      <c r="BH961" s="97"/>
      <c r="BI961" s="97"/>
      <c r="BJ961" s="97"/>
      <c r="BK961" s="97"/>
      <c r="BL961" s="97"/>
      <c r="BM961" s="97"/>
      <c r="BN961" s="97"/>
      <c r="BO961" s="97"/>
      <c r="BP961" s="97"/>
      <c r="BQ961" s="97"/>
      <c r="BR961" s="97"/>
      <c r="BS961" s="97"/>
      <c r="BT961" s="97"/>
      <c r="BU961" s="97"/>
      <c r="BV961" s="97"/>
      <c r="BW961" s="97"/>
      <c r="BX961" s="97"/>
      <c r="BY961" s="97"/>
      <c r="BZ961" s="97"/>
      <c r="CA961" s="97"/>
      <c r="CB961" s="97"/>
      <c r="CC961" s="97"/>
      <c r="CD961" s="97"/>
      <c r="CE961" s="97"/>
      <c r="CF961" s="97"/>
      <c r="CG961" s="97"/>
      <c r="CH961" s="97"/>
    </row>
    <row r="962" spans="1:86">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Z962" s="100"/>
      <c r="AA962" s="100"/>
      <c r="AB962" s="100"/>
      <c r="AC962" s="100"/>
      <c r="AD962" s="100"/>
      <c r="AE962" s="100"/>
      <c r="AF962" s="100"/>
      <c r="AG962" s="100"/>
      <c r="AH962" s="100"/>
      <c r="AI962" s="100"/>
      <c r="AJ962" s="100"/>
      <c r="AK962" s="100"/>
      <c r="AL962" s="100"/>
      <c r="AM962" s="97"/>
      <c r="AN962" s="97"/>
      <c r="AO962" s="97"/>
      <c r="AP962" s="97"/>
      <c r="AQ962" s="97"/>
      <c r="AR962" s="97"/>
      <c r="AS962" s="97"/>
      <c r="AT962" s="97"/>
      <c r="AU962" s="97"/>
      <c r="AV962" s="97"/>
      <c r="AW962" s="97"/>
      <c r="AX962" s="97"/>
      <c r="AY962" s="97"/>
      <c r="AZ962" s="97"/>
      <c r="BA962" s="97"/>
      <c r="BB962" s="97"/>
      <c r="BC962" s="97"/>
      <c r="BD962" s="97"/>
      <c r="BE962" s="97"/>
      <c r="BF962" s="97"/>
      <c r="BG962" s="97"/>
      <c r="BH962" s="97"/>
      <c r="BI962" s="97"/>
      <c r="BJ962" s="97"/>
      <c r="BK962" s="97"/>
      <c r="BL962" s="97"/>
      <c r="BM962" s="97"/>
      <c r="BN962" s="97"/>
      <c r="BO962" s="97"/>
      <c r="BP962" s="97"/>
      <c r="BQ962" s="97"/>
      <c r="BR962" s="97"/>
      <c r="BS962" s="97"/>
      <c r="BT962" s="97"/>
      <c r="BU962" s="97"/>
      <c r="BV962" s="97"/>
      <c r="BW962" s="97"/>
      <c r="BX962" s="97"/>
      <c r="BY962" s="97"/>
      <c r="BZ962" s="97"/>
      <c r="CA962" s="97"/>
      <c r="CB962" s="97"/>
      <c r="CC962" s="97"/>
      <c r="CD962" s="97"/>
      <c r="CE962" s="97"/>
      <c r="CF962" s="97"/>
      <c r="CG962" s="97"/>
      <c r="CH962" s="97"/>
    </row>
    <row r="963" spans="1:86">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Z963" s="100"/>
      <c r="AA963" s="100"/>
      <c r="AB963" s="100"/>
      <c r="AC963" s="100"/>
      <c r="AD963" s="100"/>
      <c r="AE963" s="100"/>
      <c r="AF963" s="100"/>
      <c r="AG963" s="100"/>
      <c r="AH963" s="100"/>
      <c r="AI963" s="100"/>
      <c r="AJ963" s="100"/>
      <c r="AK963" s="100"/>
      <c r="AL963" s="100"/>
      <c r="AM963" s="97"/>
      <c r="AN963" s="97"/>
      <c r="AO963" s="97"/>
      <c r="AP963" s="97"/>
      <c r="AQ963" s="97"/>
      <c r="AR963" s="97"/>
      <c r="AS963" s="97"/>
      <c r="AT963" s="97"/>
      <c r="AU963" s="97"/>
      <c r="AV963" s="97"/>
      <c r="AW963" s="97"/>
      <c r="AX963" s="97"/>
      <c r="AY963" s="97"/>
      <c r="AZ963" s="97"/>
      <c r="BA963" s="97"/>
      <c r="BB963" s="97"/>
      <c r="BC963" s="97"/>
      <c r="BD963" s="97"/>
      <c r="BE963" s="97"/>
      <c r="BF963" s="97"/>
      <c r="BG963" s="97"/>
      <c r="BH963" s="97"/>
      <c r="BI963" s="97"/>
      <c r="BJ963" s="97"/>
      <c r="BK963" s="97"/>
      <c r="BL963" s="97"/>
      <c r="BM963" s="97"/>
      <c r="BN963" s="97"/>
      <c r="BO963" s="97"/>
      <c r="BP963" s="97"/>
      <c r="BQ963" s="97"/>
      <c r="BR963" s="97"/>
      <c r="BS963" s="97"/>
      <c r="BT963" s="97"/>
      <c r="BU963" s="97"/>
      <c r="BV963" s="97"/>
      <c r="BW963" s="97"/>
      <c r="BX963" s="97"/>
      <c r="BY963" s="97"/>
      <c r="BZ963" s="97"/>
      <c r="CA963" s="97"/>
      <c r="CB963" s="97"/>
      <c r="CC963" s="97"/>
      <c r="CD963" s="97"/>
      <c r="CE963" s="97"/>
      <c r="CF963" s="97"/>
      <c r="CG963" s="97"/>
      <c r="CH963" s="97"/>
    </row>
    <row r="964" spans="1:86">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Z964" s="100"/>
      <c r="AA964" s="100"/>
      <c r="AB964" s="100"/>
      <c r="AC964" s="100"/>
      <c r="AD964" s="100"/>
      <c r="AE964" s="100"/>
      <c r="AF964" s="100"/>
      <c r="AG964" s="100"/>
      <c r="AH964" s="100"/>
      <c r="AI964" s="100"/>
      <c r="AJ964" s="100"/>
      <c r="AK964" s="100"/>
      <c r="AL964" s="100"/>
      <c r="AM964" s="97"/>
      <c r="AN964" s="97"/>
      <c r="AO964" s="97"/>
      <c r="AP964" s="97"/>
      <c r="AQ964" s="97"/>
      <c r="AR964" s="97"/>
      <c r="AS964" s="97"/>
      <c r="AT964" s="97"/>
      <c r="AU964" s="97"/>
      <c r="AV964" s="97"/>
      <c r="AW964" s="97"/>
      <c r="AX964" s="97"/>
      <c r="AY964" s="97"/>
      <c r="AZ964" s="97"/>
      <c r="BA964" s="97"/>
      <c r="BB964" s="97"/>
      <c r="BC964" s="97"/>
      <c r="BD964" s="97"/>
      <c r="BE964" s="97"/>
      <c r="BF964" s="97"/>
      <c r="BG964" s="97"/>
      <c r="BH964" s="97"/>
      <c r="BI964" s="97"/>
      <c r="BJ964" s="97"/>
      <c r="BK964" s="97"/>
      <c r="BL964" s="97"/>
      <c r="BM964" s="97"/>
      <c r="BN964" s="97"/>
      <c r="BO964" s="97"/>
      <c r="BP964" s="97"/>
      <c r="BQ964" s="97"/>
      <c r="BR964" s="97"/>
      <c r="BS964" s="97"/>
      <c r="BT964" s="97"/>
      <c r="BU964" s="97"/>
      <c r="BV964" s="97"/>
      <c r="BW964" s="97"/>
      <c r="BX964" s="97"/>
      <c r="BY964" s="97"/>
      <c r="BZ964" s="97"/>
      <c r="CA964" s="97"/>
      <c r="CB964" s="97"/>
      <c r="CC964" s="97"/>
      <c r="CD964" s="97"/>
      <c r="CE964" s="97"/>
      <c r="CF964" s="97"/>
      <c r="CG964" s="97"/>
      <c r="CH964" s="97"/>
    </row>
    <row r="965" spans="1:86">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Z965" s="100"/>
      <c r="AA965" s="100"/>
      <c r="AB965" s="100"/>
      <c r="AC965" s="100"/>
      <c r="AD965" s="100"/>
      <c r="AE965" s="100"/>
      <c r="AF965" s="100"/>
      <c r="AG965" s="100"/>
      <c r="AH965" s="100"/>
      <c r="AI965" s="100"/>
      <c r="AJ965" s="100"/>
      <c r="AK965" s="100"/>
      <c r="AL965" s="100"/>
      <c r="AM965" s="97"/>
      <c r="AN965" s="97"/>
      <c r="AO965" s="97"/>
      <c r="AP965" s="97"/>
      <c r="AQ965" s="97"/>
      <c r="AR965" s="97"/>
      <c r="AS965" s="97"/>
      <c r="AT965" s="97"/>
      <c r="AU965" s="97"/>
      <c r="AV965" s="97"/>
      <c r="AW965" s="97"/>
      <c r="AX965" s="97"/>
      <c r="AY965" s="97"/>
      <c r="AZ965" s="97"/>
      <c r="BA965" s="97"/>
      <c r="BB965" s="97"/>
      <c r="BC965" s="97"/>
      <c r="BD965" s="97"/>
      <c r="BE965" s="97"/>
      <c r="BF965" s="97"/>
      <c r="BG965" s="97"/>
      <c r="BH965" s="97"/>
      <c r="BI965" s="97"/>
      <c r="BJ965" s="97"/>
      <c r="BK965" s="97"/>
      <c r="BL965" s="97"/>
      <c r="BM965" s="97"/>
      <c r="BN965" s="97"/>
      <c r="BO965" s="97"/>
      <c r="BP965" s="97"/>
      <c r="BQ965" s="97"/>
      <c r="BR965" s="97"/>
      <c r="BS965" s="97"/>
      <c r="BT965" s="97"/>
      <c r="BU965" s="97"/>
      <c r="BV965" s="97"/>
      <c r="BW965" s="97"/>
      <c r="BX965" s="97"/>
      <c r="BY965" s="97"/>
      <c r="BZ965" s="97"/>
      <c r="CA965" s="97"/>
      <c r="CB965" s="97"/>
      <c r="CC965" s="97"/>
      <c r="CD965" s="97"/>
      <c r="CE965" s="97"/>
      <c r="CF965" s="97"/>
      <c r="CG965" s="97"/>
      <c r="CH965" s="97"/>
    </row>
    <row r="966" spans="1:8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Z966" s="100"/>
      <c r="AA966" s="100"/>
      <c r="AB966" s="100"/>
      <c r="AC966" s="100"/>
      <c r="AD966" s="100"/>
      <c r="AE966" s="100"/>
      <c r="AF966" s="100"/>
      <c r="AG966" s="100"/>
      <c r="AH966" s="100"/>
      <c r="AI966" s="100"/>
      <c r="AJ966" s="100"/>
      <c r="AK966" s="100"/>
      <c r="AL966" s="100"/>
      <c r="AM966" s="97"/>
      <c r="AN966" s="97"/>
      <c r="AO966" s="97"/>
      <c r="AP966" s="97"/>
      <c r="AQ966" s="97"/>
      <c r="AR966" s="97"/>
      <c r="AS966" s="97"/>
      <c r="AT966" s="97"/>
      <c r="AU966" s="97"/>
      <c r="AV966" s="97"/>
      <c r="AW966" s="97"/>
      <c r="AX966" s="97"/>
      <c r="AY966" s="97"/>
      <c r="AZ966" s="97"/>
      <c r="BA966" s="97"/>
      <c r="BB966" s="97"/>
      <c r="BC966" s="97"/>
      <c r="BD966" s="97"/>
      <c r="BE966" s="97"/>
      <c r="BF966" s="97"/>
      <c r="BG966" s="97"/>
      <c r="BH966" s="97"/>
      <c r="BI966" s="97"/>
      <c r="BJ966" s="97"/>
      <c r="BK966" s="97"/>
      <c r="BL966" s="97"/>
      <c r="BM966" s="97"/>
      <c r="BN966" s="97"/>
      <c r="BO966" s="97"/>
      <c r="BP966" s="97"/>
      <c r="BQ966" s="97"/>
      <c r="BR966" s="97"/>
      <c r="BS966" s="97"/>
      <c r="BT966" s="97"/>
      <c r="BU966" s="97"/>
      <c r="BV966" s="97"/>
      <c r="BW966" s="97"/>
      <c r="BX966" s="97"/>
      <c r="BY966" s="97"/>
      <c r="BZ966" s="97"/>
      <c r="CA966" s="97"/>
      <c r="CB966" s="97"/>
      <c r="CC966" s="97"/>
      <c r="CD966" s="97"/>
      <c r="CE966" s="97"/>
      <c r="CF966" s="97"/>
      <c r="CG966" s="97"/>
      <c r="CH966" s="97"/>
    </row>
    <row r="967" spans="1:86">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Z967" s="100"/>
      <c r="AA967" s="100"/>
      <c r="AB967" s="100"/>
      <c r="AC967" s="100"/>
      <c r="AD967" s="100"/>
      <c r="AE967" s="100"/>
      <c r="AF967" s="100"/>
      <c r="AG967" s="100"/>
      <c r="AH967" s="100"/>
      <c r="AI967" s="100"/>
      <c r="AJ967" s="100"/>
      <c r="AK967" s="100"/>
      <c r="AL967" s="100"/>
      <c r="AM967" s="97"/>
      <c r="AN967" s="97"/>
      <c r="AO967" s="97"/>
      <c r="AP967" s="97"/>
      <c r="AQ967" s="97"/>
      <c r="AR967" s="97"/>
      <c r="AS967" s="97"/>
      <c r="AT967" s="97"/>
      <c r="AU967" s="97"/>
      <c r="AV967" s="97"/>
      <c r="AW967" s="97"/>
      <c r="AX967" s="97"/>
      <c r="AY967" s="97"/>
      <c r="AZ967" s="97"/>
      <c r="BA967" s="97"/>
      <c r="BB967" s="97"/>
      <c r="BC967" s="97"/>
      <c r="BD967" s="97"/>
      <c r="BE967" s="97"/>
      <c r="BF967" s="97"/>
      <c r="BG967" s="97"/>
      <c r="BH967" s="97"/>
      <c r="BI967" s="97"/>
      <c r="BJ967" s="97"/>
      <c r="BK967" s="97"/>
      <c r="BL967" s="97"/>
      <c r="BM967" s="97"/>
      <c r="BN967" s="97"/>
      <c r="BO967" s="97"/>
      <c r="BP967" s="97"/>
      <c r="BQ967" s="97"/>
      <c r="BR967" s="97"/>
      <c r="BS967" s="97"/>
      <c r="BT967" s="97"/>
      <c r="BU967" s="97"/>
      <c r="BV967" s="97"/>
      <c r="BW967" s="97"/>
      <c r="BX967" s="97"/>
      <c r="BY967" s="97"/>
      <c r="BZ967" s="97"/>
      <c r="CA967" s="97"/>
      <c r="CB967" s="97"/>
      <c r="CC967" s="97"/>
      <c r="CD967" s="97"/>
      <c r="CE967" s="97"/>
      <c r="CF967" s="97"/>
      <c r="CG967" s="97"/>
      <c r="CH967" s="97"/>
    </row>
    <row r="968" spans="1:86">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Z968" s="100"/>
      <c r="AA968" s="100"/>
      <c r="AB968" s="100"/>
      <c r="AC968" s="100"/>
      <c r="AD968" s="100"/>
      <c r="AE968" s="100"/>
      <c r="AF968" s="100"/>
      <c r="AG968" s="100"/>
      <c r="AH968" s="100"/>
      <c r="AI968" s="100"/>
      <c r="AJ968" s="100"/>
      <c r="AK968" s="100"/>
      <c r="AL968" s="100"/>
      <c r="AM968" s="97"/>
      <c r="AN968" s="97"/>
      <c r="AO968" s="97"/>
      <c r="AP968" s="97"/>
      <c r="AQ968" s="97"/>
      <c r="AR968" s="97"/>
      <c r="AS968" s="97"/>
      <c r="AT968" s="97"/>
      <c r="AU968" s="97"/>
      <c r="AV968" s="97"/>
      <c r="AW968" s="97"/>
      <c r="AX968" s="97"/>
      <c r="AY968" s="97"/>
      <c r="AZ968" s="97"/>
      <c r="BA968" s="97"/>
      <c r="BB968" s="97"/>
      <c r="BC968" s="97"/>
      <c r="BD968" s="97"/>
      <c r="BE968" s="97"/>
      <c r="BF968" s="97"/>
      <c r="BG968" s="97"/>
      <c r="BH968" s="97"/>
      <c r="BI968" s="97"/>
      <c r="BJ968" s="97"/>
      <c r="BK968" s="97"/>
      <c r="BL968" s="97"/>
      <c r="BM968" s="97"/>
      <c r="BN968" s="97"/>
      <c r="BO968" s="97"/>
      <c r="BP968" s="97"/>
      <c r="BQ968" s="97"/>
      <c r="BR968" s="97"/>
      <c r="BS968" s="97"/>
      <c r="BT968" s="97"/>
      <c r="BU968" s="97"/>
      <c r="BV968" s="97"/>
      <c r="BW968" s="97"/>
      <c r="BX968" s="97"/>
      <c r="BY968" s="97"/>
      <c r="BZ968" s="97"/>
      <c r="CA968" s="97"/>
      <c r="CB968" s="97"/>
      <c r="CC968" s="97"/>
      <c r="CD968" s="97"/>
      <c r="CE968" s="97"/>
      <c r="CF968" s="97"/>
      <c r="CG968" s="97"/>
      <c r="CH968" s="97"/>
    </row>
    <row r="969" spans="1:86">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Z969" s="100"/>
      <c r="AA969" s="100"/>
      <c r="AB969" s="100"/>
      <c r="AC969" s="100"/>
      <c r="AD969" s="100"/>
      <c r="AE969" s="100"/>
      <c r="AF969" s="100"/>
      <c r="AG969" s="100"/>
      <c r="AH969" s="100"/>
      <c r="AI969" s="100"/>
      <c r="AJ969" s="100"/>
      <c r="AK969" s="100"/>
      <c r="AL969" s="100"/>
      <c r="AM969" s="97"/>
      <c r="AN969" s="97"/>
      <c r="AO969" s="97"/>
      <c r="AP969" s="97"/>
      <c r="AQ969" s="97"/>
      <c r="AR969" s="97"/>
      <c r="AS969" s="97"/>
      <c r="AT969" s="97"/>
      <c r="AU969" s="97"/>
      <c r="AV969" s="97"/>
      <c r="AW969" s="97"/>
      <c r="AX969" s="97"/>
      <c r="AY969" s="97"/>
      <c r="AZ969" s="97"/>
      <c r="BA969" s="97"/>
      <c r="BB969" s="97"/>
      <c r="BC969" s="97"/>
      <c r="BD969" s="97"/>
      <c r="BE969" s="97"/>
      <c r="BF969" s="97"/>
      <c r="BG969" s="97"/>
      <c r="BH969" s="97"/>
      <c r="BI969" s="97"/>
      <c r="BJ969" s="97"/>
      <c r="BK969" s="97"/>
      <c r="BL969" s="97"/>
      <c r="BM969" s="97"/>
      <c r="BN969" s="97"/>
      <c r="BO969" s="97"/>
      <c r="BP969" s="97"/>
      <c r="BQ969" s="97"/>
      <c r="BR969" s="97"/>
      <c r="BS969" s="97"/>
      <c r="BT969" s="97"/>
      <c r="BU969" s="97"/>
      <c r="BV969" s="97"/>
      <c r="BW969" s="97"/>
      <c r="BX969" s="97"/>
      <c r="BY969" s="97"/>
      <c r="BZ969" s="97"/>
      <c r="CA969" s="97"/>
      <c r="CB969" s="97"/>
      <c r="CC969" s="97"/>
      <c r="CD969" s="97"/>
      <c r="CE969" s="97"/>
      <c r="CF969" s="97"/>
      <c r="CG969" s="97"/>
      <c r="CH969" s="97"/>
    </row>
    <row r="970" spans="1:86">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Z970" s="100"/>
      <c r="AA970" s="100"/>
      <c r="AB970" s="100"/>
      <c r="AC970" s="100"/>
      <c r="AD970" s="100"/>
      <c r="AE970" s="100"/>
      <c r="AF970" s="100"/>
      <c r="AG970" s="100"/>
      <c r="AH970" s="100"/>
      <c r="AI970" s="100"/>
      <c r="AJ970" s="100"/>
      <c r="AK970" s="100"/>
      <c r="AL970" s="100"/>
      <c r="AM970" s="97"/>
      <c r="AN970" s="97"/>
      <c r="AO970" s="97"/>
      <c r="AP970" s="97"/>
      <c r="AQ970" s="97"/>
      <c r="AR970" s="97"/>
      <c r="AS970" s="97"/>
      <c r="AT970" s="97"/>
      <c r="AU970" s="97"/>
      <c r="AV970" s="97"/>
      <c r="AW970" s="97"/>
      <c r="AX970" s="97"/>
      <c r="AY970" s="97"/>
      <c r="AZ970" s="97"/>
      <c r="BA970" s="97"/>
      <c r="BB970" s="97"/>
      <c r="BC970" s="97"/>
      <c r="BD970" s="97"/>
      <c r="BE970" s="97"/>
      <c r="BF970" s="97"/>
      <c r="BG970" s="97"/>
      <c r="BH970" s="97"/>
      <c r="BI970" s="97"/>
      <c r="BJ970" s="97"/>
      <c r="BK970" s="97"/>
      <c r="BL970" s="97"/>
      <c r="BM970" s="97"/>
      <c r="BN970" s="97"/>
      <c r="BO970" s="97"/>
      <c r="BP970" s="97"/>
      <c r="BQ970" s="97"/>
      <c r="BR970" s="97"/>
      <c r="BS970" s="97"/>
      <c r="BT970" s="97"/>
      <c r="BU970" s="97"/>
      <c r="BV970" s="97"/>
      <c r="BW970" s="97"/>
      <c r="BX970" s="97"/>
      <c r="BY970" s="97"/>
      <c r="BZ970" s="97"/>
      <c r="CA970" s="97"/>
      <c r="CB970" s="97"/>
      <c r="CC970" s="97"/>
      <c r="CD970" s="97"/>
      <c r="CE970" s="97"/>
      <c r="CF970" s="97"/>
      <c r="CG970" s="97"/>
      <c r="CH970" s="97"/>
    </row>
    <row r="971" spans="1:86">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Z971" s="100"/>
      <c r="AA971" s="100"/>
      <c r="AB971" s="100"/>
      <c r="AC971" s="100"/>
      <c r="AD971" s="100"/>
      <c r="AE971" s="100"/>
      <c r="AF971" s="100"/>
      <c r="AG971" s="100"/>
      <c r="AH971" s="100"/>
      <c r="AI971" s="100"/>
      <c r="AJ971" s="100"/>
      <c r="AK971" s="100"/>
      <c r="AL971" s="100"/>
      <c r="AM971" s="97"/>
      <c r="AN971" s="97"/>
      <c r="AO971" s="97"/>
      <c r="AP971" s="97"/>
      <c r="AQ971" s="97"/>
      <c r="AR971" s="97"/>
      <c r="AS971" s="97"/>
      <c r="AT971" s="97"/>
      <c r="AU971" s="97"/>
      <c r="AV971" s="97"/>
      <c r="AW971" s="97"/>
      <c r="AX971" s="97"/>
      <c r="AY971" s="97"/>
      <c r="AZ971" s="97"/>
      <c r="BA971" s="97"/>
      <c r="BB971" s="97"/>
      <c r="BC971" s="97"/>
      <c r="BD971" s="97"/>
      <c r="BE971" s="97"/>
      <c r="BF971" s="97"/>
      <c r="BG971" s="97"/>
      <c r="BH971" s="97"/>
      <c r="BI971" s="97"/>
      <c r="BJ971" s="97"/>
      <c r="BK971" s="97"/>
      <c r="BL971" s="97"/>
      <c r="BM971" s="97"/>
      <c r="BN971" s="97"/>
      <c r="BO971" s="97"/>
      <c r="BP971" s="97"/>
      <c r="BQ971" s="97"/>
      <c r="BR971" s="97"/>
      <c r="BS971" s="97"/>
      <c r="BT971" s="97"/>
      <c r="BU971" s="97"/>
      <c r="BV971" s="97"/>
      <c r="BW971" s="97"/>
      <c r="BX971" s="97"/>
      <c r="BY971" s="97"/>
      <c r="BZ971" s="97"/>
      <c r="CA971" s="97"/>
      <c r="CB971" s="97"/>
      <c r="CC971" s="97"/>
      <c r="CD971" s="97"/>
      <c r="CE971" s="97"/>
      <c r="CF971" s="97"/>
      <c r="CG971" s="97"/>
      <c r="CH971" s="97"/>
    </row>
    <row r="972" spans="1:86">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Z972" s="100"/>
      <c r="AA972" s="100"/>
      <c r="AB972" s="100"/>
      <c r="AC972" s="100"/>
      <c r="AD972" s="100"/>
      <c r="AE972" s="100"/>
      <c r="AF972" s="100"/>
      <c r="AG972" s="100"/>
      <c r="AH972" s="100"/>
      <c r="AI972" s="100"/>
      <c r="AJ972" s="100"/>
      <c r="AK972" s="100"/>
      <c r="AL972" s="100"/>
      <c r="AM972" s="97"/>
      <c r="AN972" s="97"/>
      <c r="AO972" s="97"/>
      <c r="AP972" s="97"/>
      <c r="AQ972" s="97"/>
      <c r="AR972" s="97"/>
      <c r="AS972" s="97"/>
      <c r="AT972" s="97"/>
      <c r="AU972" s="97"/>
      <c r="AV972" s="97"/>
      <c r="AW972" s="97"/>
      <c r="AX972" s="97"/>
      <c r="AY972" s="97"/>
      <c r="AZ972" s="97"/>
      <c r="BA972" s="97"/>
      <c r="BB972" s="97"/>
      <c r="BC972" s="97"/>
      <c r="BD972" s="97"/>
      <c r="BE972" s="97"/>
      <c r="BF972" s="97"/>
      <c r="BG972" s="97"/>
      <c r="BH972" s="97"/>
      <c r="BI972" s="97"/>
      <c r="BJ972" s="97"/>
      <c r="BK972" s="97"/>
      <c r="BL972" s="97"/>
      <c r="BM972" s="97"/>
      <c r="BN972" s="97"/>
      <c r="BO972" s="97"/>
      <c r="BP972" s="97"/>
      <c r="BQ972" s="97"/>
      <c r="BR972" s="97"/>
      <c r="BS972" s="97"/>
      <c r="BT972" s="97"/>
      <c r="BU972" s="97"/>
      <c r="BV972" s="97"/>
      <c r="BW972" s="97"/>
      <c r="BX972" s="97"/>
      <c r="BY972" s="97"/>
      <c r="BZ972" s="97"/>
      <c r="CA972" s="97"/>
      <c r="CB972" s="97"/>
      <c r="CC972" s="97"/>
      <c r="CD972" s="97"/>
      <c r="CE972" s="97"/>
      <c r="CF972" s="97"/>
      <c r="CG972" s="97"/>
      <c r="CH972" s="97"/>
    </row>
    <row r="973" spans="1:86">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Z973" s="100"/>
      <c r="AA973" s="100"/>
      <c r="AB973" s="100"/>
      <c r="AC973" s="100"/>
      <c r="AD973" s="100"/>
      <c r="AE973" s="100"/>
      <c r="AF973" s="100"/>
      <c r="AG973" s="100"/>
      <c r="AH973" s="100"/>
      <c r="AI973" s="100"/>
      <c r="AJ973" s="100"/>
      <c r="AK973" s="100"/>
      <c r="AL973" s="100"/>
      <c r="AM973" s="97"/>
      <c r="AN973" s="97"/>
      <c r="AO973" s="97"/>
      <c r="AP973" s="97"/>
      <c r="AQ973" s="97"/>
      <c r="AR973" s="97"/>
      <c r="AS973" s="97"/>
      <c r="AT973" s="97"/>
      <c r="AU973" s="97"/>
      <c r="AV973" s="97"/>
      <c r="AW973" s="97"/>
      <c r="AX973" s="97"/>
      <c r="AY973" s="97"/>
      <c r="AZ973" s="97"/>
      <c r="BA973" s="97"/>
      <c r="BB973" s="97"/>
      <c r="BC973" s="97"/>
      <c r="BD973" s="97"/>
      <c r="BE973" s="97"/>
      <c r="BF973" s="97"/>
      <c r="BG973" s="97"/>
      <c r="BH973" s="97"/>
      <c r="BI973" s="97"/>
      <c r="BJ973" s="97"/>
      <c r="BK973" s="97"/>
      <c r="BL973" s="97"/>
      <c r="BM973" s="97"/>
      <c r="BN973" s="97"/>
      <c r="BO973" s="97"/>
      <c r="BP973" s="97"/>
      <c r="BQ973" s="97"/>
      <c r="BR973" s="97"/>
      <c r="BS973" s="97"/>
      <c r="BT973" s="97"/>
      <c r="BU973" s="97"/>
      <c r="BV973" s="97"/>
      <c r="BW973" s="97"/>
      <c r="BX973" s="97"/>
      <c r="BY973" s="97"/>
      <c r="BZ973" s="97"/>
      <c r="CA973" s="97"/>
      <c r="CB973" s="97"/>
      <c r="CC973" s="97"/>
      <c r="CD973" s="97"/>
      <c r="CE973" s="97"/>
      <c r="CF973" s="97"/>
      <c r="CG973" s="97"/>
      <c r="CH973" s="97"/>
    </row>
    <row r="974" spans="1:86">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Z974" s="100"/>
      <c r="AA974" s="100"/>
      <c r="AB974" s="100"/>
      <c r="AC974" s="100"/>
      <c r="AD974" s="100"/>
      <c r="AE974" s="100"/>
      <c r="AF974" s="100"/>
      <c r="AG974" s="100"/>
      <c r="AH974" s="100"/>
      <c r="AI974" s="100"/>
      <c r="AJ974" s="100"/>
      <c r="AK974" s="100"/>
      <c r="AL974" s="100"/>
      <c r="AM974" s="97"/>
      <c r="AN974" s="97"/>
      <c r="AO974" s="97"/>
      <c r="AP974" s="97"/>
      <c r="AQ974" s="97"/>
      <c r="AR974" s="97"/>
      <c r="AS974" s="97"/>
      <c r="AT974" s="97"/>
      <c r="AU974" s="97"/>
      <c r="AV974" s="97"/>
      <c r="AW974" s="97"/>
      <c r="AX974" s="97"/>
      <c r="AY974" s="97"/>
      <c r="AZ974" s="97"/>
      <c r="BA974" s="97"/>
      <c r="BB974" s="97"/>
      <c r="BC974" s="97"/>
      <c r="BD974" s="97"/>
      <c r="BE974" s="97"/>
      <c r="BF974" s="97"/>
      <c r="BG974" s="97"/>
      <c r="BH974" s="97"/>
      <c r="BI974" s="97"/>
      <c r="BJ974" s="97"/>
      <c r="BK974" s="97"/>
      <c r="BL974" s="97"/>
      <c r="BM974" s="97"/>
      <c r="BN974" s="97"/>
      <c r="BO974" s="97"/>
      <c r="BP974" s="97"/>
      <c r="BQ974" s="97"/>
      <c r="BR974" s="97"/>
      <c r="BS974" s="97"/>
      <c r="BT974" s="97"/>
      <c r="BU974" s="97"/>
      <c r="BV974" s="97"/>
      <c r="BW974" s="97"/>
      <c r="BX974" s="97"/>
      <c r="BY974" s="97"/>
      <c r="BZ974" s="97"/>
      <c r="CA974" s="97"/>
      <c r="CB974" s="97"/>
      <c r="CC974" s="97"/>
      <c r="CD974" s="97"/>
      <c r="CE974" s="97"/>
      <c r="CF974" s="97"/>
      <c r="CG974" s="97"/>
      <c r="CH974" s="97"/>
    </row>
    <row r="975" spans="1:86">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Z975" s="100"/>
      <c r="AA975" s="100"/>
      <c r="AB975" s="100"/>
      <c r="AC975" s="100"/>
      <c r="AD975" s="100"/>
      <c r="AE975" s="100"/>
      <c r="AF975" s="100"/>
      <c r="AG975" s="100"/>
      <c r="AH975" s="100"/>
      <c r="AI975" s="100"/>
      <c r="AJ975" s="100"/>
      <c r="AK975" s="100"/>
      <c r="AL975" s="100"/>
      <c r="AM975" s="97"/>
      <c r="AN975" s="97"/>
      <c r="AO975" s="97"/>
      <c r="AP975" s="97"/>
      <c r="AQ975" s="97"/>
      <c r="AR975" s="97"/>
      <c r="AS975" s="97"/>
      <c r="AT975" s="97"/>
      <c r="AU975" s="97"/>
      <c r="AV975" s="97"/>
      <c r="AW975" s="97"/>
      <c r="AX975" s="97"/>
      <c r="AY975" s="97"/>
      <c r="AZ975" s="97"/>
      <c r="BA975" s="97"/>
      <c r="BB975" s="97"/>
      <c r="BC975" s="97"/>
      <c r="BD975" s="97"/>
      <c r="BE975" s="97"/>
      <c r="BF975" s="97"/>
      <c r="BG975" s="97"/>
      <c r="BH975" s="97"/>
      <c r="BI975" s="97"/>
      <c r="BJ975" s="97"/>
      <c r="BK975" s="97"/>
      <c r="BL975" s="97"/>
      <c r="BM975" s="97"/>
      <c r="BN975" s="97"/>
      <c r="BO975" s="97"/>
      <c r="BP975" s="97"/>
      <c r="BQ975" s="97"/>
      <c r="BR975" s="97"/>
      <c r="BS975" s="97"/>
      <c r="BT975" s="97"/>
      <c r="BU975" s="97"/>
      <c r="BV975" s="97"/>
      <c r="BW975" s="97"/>
      <c r="BX975" s="97"/>
      <c r="BY975" s="97"/>
      <c r="BZ975" s="97"/>
      <c r="CA975" s="97"/>
      <c r="CB975" s="97"/>
      <c r="CC975" s="97"/>
      <c r="CD975" s="97"/>
      <c r="CE975" s="97"/>
      <c r="CF975" s="97"/>
      <c r="CG975" s="97"/>
      <c r="CH975" s="97"/>
    </row>
    <row r="976" spans="1:8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Z976" s="100"/>
      <c r="AA976" s="100"/>
      <c r="AB976" s="100"/>
      <c r="AC976" s="100"/>
      <c r="AD976" s="100"/>
      <c r="AE976" s="100"/>
      <c r="AF976" s="100"/>
      <c r="AG976" s="100"/>
      <c r="AH976" s="100"/>
      <c r="AI976" s="100"/>
      <c r="AJ976" s="100"/>
      <c r="AK976" s="100"/>
      <c r="AL976" s="100"/>
      <c r="AM976" s="97"/>
      <c r="AN976" s="97"/>
      <c r="AO976" s="97"/>
      <c r="AP976" s="97"/>
      <c r="AQ976" s="97"/>
      <c r="AR976" s="97"/>
      <c r="AS976" s="97"/>
      <c r="AT976" s="97"/>
      <c r="AU976" s="97"/>
      <c r="AV976" s="97"/>
      <c r="AW976" s="97"/>
      <c r="AX976" s="97"/>
      <c r="AY976" s="97"/>
      <c r="AZ976" s="97"/>
      <c r="BA976" s="97"/>
      <c r="BB976" s="97"/>
      <c r="BC976" s="97"/>
      <c r="BD976" s="97"/>
      <c r="BE976" s="97"/>
      <c r="BF976" s="97"/>
      <c r="BG976" s="97"/>
      <c r="BH976" s="97"/>
      <c r="BI976" s="97"/>
      <c r="BJ976" s="97"/>
      <c r="BK976" s="97"/>
      <c r="BL976" s="97"/>
      <c r="BM976" s="97"/>
      <c r="BN976" s="97"/>
      <c r="BO976" s="97"/>
      <c r="BP976" s="97"/>
      <c r="BQ976" s="97"/>
      <c r="BR976" s="97"/>
      <c r="BS976" s="97"/>
      <c r="BT976" s="97"/>
      <c r="BU976" s="97"/>
      <c r="BV976" s="97"/>
      <c r="BW976" s="97"/>
      <c r="BX976" s="97"/>
      <c r="BY976" s="97"/>
      <c r="BZ976" s="97"/>
      <c r="CA976" s="97"/>
      <c r="CB976" s="97"/>
      <c r="CC976" s="97"/>
      <c r="CD976" s="97"/>
      <c r="CE976" s="97"/>
      <c r="CF976" s="97"/>
      <c r="CG976" s="97"/>
      <c r="CH976" s="97"/>
    </row>
    <row r="977" spans="1:86">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Z977" s="100"/>
      <c r="AA977" s="100"/>
      <c r="AB977" s="100"/>
      <c r="AC977" s="100"/>
      <c r="AD977" s="100"/>
      <c r="AE977" s="100"/>
      <c r="AF977" s="100"/>
      <c r="AG977" s="100"/>
      <c r="AH977" s="100"/>
      <c r="AI977" s="100"/>
      <c r="AJ977" s="100"/>
      <c r="AK977" s="100"/>
      <c r="AL977" s="100"/>
      <c r="AM977" s="97"/>
      <c r="AN977" s="97"/>
      <c r="AO977" s="97"/>
      <c r="AP977" s="97"/>
      <c r="AQ977" s="97"/>
      <c r="AR977" s="97"/>
      <c r="AS977" s="97"/>
      <c r="AT977" s="97"/>
      <c r="AU977" s="97"/>
      <c r="AV977" s="97"/>
      <c r="AW977" s="97"/>
      <c r="AX977" s="97"/>
      <c r="AY977" s="97"/>
      <c r="AZ977" s="97"/>
      <c r="BA977" s="97"/>
      <c r="BB977" s="97"/>
      <c r="BC977" s="97"/>
      <c r="BD977" s="97"/>
      <c r="BE977" s="97"/>
      <c r="BF977" s="97"/>
      <c r="BG977" s="97"/>
      <c r="BH977" s="97"/>
      <c r="BI977" s="97"/>
      <c r="BJ977" s="97"/>
      <c r="BK977" s="97"/>
      <c r="BL977" s="97"/>
      <c r="BM977" s="97"/>
      <c r="BN977" s="97"/>
      <c r="BO977" s="97"/>
      <c r="BP977" s="97"/>
      <c r="BQ977" s="97"/>
      <c r="BR977" s="97"/>
      <c r="BS977" s="97"/>
      <c r="BT977" s="97"/>
      <c r="BU977" s="97"/>
      <c r="BV977" s="97"/>
      <c r="BW977" s="97"/>
      <c r="BX977" s="97"/>
      <c r="BY977" s="97"/>
      <c r="BZ977" s="97"/>
      <c r="CA977" s="97"/>
      <c r="CB977" s="97"/>
      <c r="CC977" s="97"/>
      <c r="CD977" s="97"/>
      <c r="CE977" s="97"/>
      <c r="CF977" s="97"/>
      <c r="CG977" s="97"/>
      <c r="CH977" s="97"/>
    </row>
    <row r="978" spans="1:86">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Z978" s="100"/>
      <c r="AA978" s="100"/>
      <c r="AB978" s="100"/>
      <c r="AC978" s="100"/>
      <c r="AD978" s="100"/>
      <c r="AE978" s="100"/>
      <c r="AF978" s="100"/>
      <c r="AG978" s="100"/>
      <c r="AH978" s="100"/>
      <c r="AI978" s="100"/>
      <c r="AJ978" s="100"/>
      <c r="AK978" s="100"/>
      <c r="AL978" s="100"/>
      <c r="AM978" s="97"/>
      <c r="AN978" s="97"/>
      <c r="AO978" s="97"/>
      <c r="AP978" s="97"/>
      <c r="AQ978" s="97"/>
      <c r="AR978" s="97"/>
      <c r="AS978" s="97"/>
      <c r="AT978" s="97"/>
      <c r="AU978" s="97"/>
      <c r="AV978" s="97"/>
      <c r="AW978" s="97"/>
      <c r="AX978" s="97"/>
      <c r="AY978" s="97"/>
      <c r="AZ978" s="97"/>
      <c r="BA978" s="97"/>
      <c r="BB978" s="97"/>
      <c r="BC978" s="97"/>
      <c r="BD978" s="97"/>
      <c r="BE978" s="97"/>
      <c r="BF978" s="97"/>
      <c r="BG978" s="97"/>
      <c r="BH978" s="97"/>
      <c r="BI978" s="97"/>
      <c r="BJ978" s="97"/>
      <c r="BK978" s="97"/>
      <c r="BL978" s="97"/>
      <c r="BM978" s="97"/>
      <c r="BN978" s="97"/>
      <c r="BO978" s="97"/>
      <c r="BP978" s="97"/>
      <c r="BQ978" s="97"/>
      <c r="BR978" s="97"/>
      <c r="BS978" s="97"/>
      <c r="BT978" s="97"/>
      <c r="BU978" s="97"/>
      <c r="BV978" s="97"/>
      <c r="BW978" s="97"/>
      <c r="BX978" s="97"/>
      <c r="BY978" s="97"/>
      <c r="BZ978" s="97"/>
      <c r="CA978" s="97"/>
      <c r="CB978" s="97"/>
      <c r="CC978" s="97"/>
      <c r="CD978" s="97"/>
      <c r="CE978" s="97"/>
      <c r="CF978" s="97"/>
      <c r="CG978" s="97"/>
      <c r="CH978" s="97"/>
    </row>
    <row r="979" spans="1:86">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Z979" s="100"/>
      <c r="AA979" s="100"/>
      <c r="AB979" s="100"/>
      <c r="AC979" s="100"/>
      <c r="AD979" s="100"/>
      <c r="AE979" s="100"/>
      <c r="AF979" s="100"/>
      <c r="AG979" s="100"/>
      <c r="AH979" s="100"/>
      <c r="AI979" s="100"/>
      <c r="AJ979" s="100"/>
      <c r="AK979" s="100"/>
      <c r="AL979" s="100"/>
      <c r="AM979" s="97"/>
      <c r="AN979" s="97"/>
      <c r="AO979" s="97"/>
      <c r="AP979" s="97"/>
      <c r="AQ979" s="97"/>
      <c r="AR979" s="97"/>
      <c r="AS979" s="97"/>
      <c r="AT979" s="97"/>
      <c r="AU979" s="97"/>
      <c r="AV979" s="97"/>
      <c r="AW979" s="97"/>
      <c r="AX979" s="97"/>
      <c r="AY979" s="97"/>
      <c r="AZ979" s="97"/>
      <c r="BA979" s="97"/>
      <c r="BB979" s="97"/>
      <c r="BC979" s="97"/>
      <c r="BD979" s="97"/>
      <c r="BE979" s="97"/>
      <c r="BF979" s="97"/>
      <c r="BG979" s="97"/>
      <c r="BH979" s="97"/>
      <c r="BI979" s="97"/>
      <c r="BJ979" s="97"/>
      <c r="BK979" s="97"/>
      <c r="BL979" s="97"/>
      <c r="BM979" s="97"/>
      <c r="BN979" s="97"/>
      <c r="BO979" s="97"/>
      <c r="BP979" s="97"/>
      <c r="BQ979" s="97"/>
      <c r="BR979" s="97"/>
      <c r="BS979" s="97"/>
      <c r="BT979" s="97"/>
      <c r="BU979" s="97"/>
      <c r="BV979" s="97"/>
      <c r="BW979" s="97"/>
      <c r="BX979" s="97"/>
      <c r="BY979" s="97"/>
      <c r="BZ979" s="97"/>
      <c r="CA979" s="97"/>
      <c r="CB979" s="97"/>
      <c r="CC979" s="97"/>
      <c r="CD979" s="97"/>
      <c r="CE979" s="97"/>
      <c r="CF979" s="97"/>
      <c r="CG979" s="97"/>
      <c r="CH979" s="97"/>
    </row>
    <row r="980" spans="1:86">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Z980" s="100"/>
      <c r="AA980" s="100"/>
      <c r="AB980" s="100"/>
      <c r="AC980" s="100"/>
      <c r="AD980" s="100"/>
      <c r="AE980" s="100"/>
      <c r="AF980" s="100"/>
      <c r="AG980" s="100"/>
      <c r="AH980" s="100"/>
      <c r="AI980" s="100"/>
      <c r="AJ980" s="100"/>
      <c r="AK980" s="100"/>
      <c r="AL980" s="100"/>
      <c r="AM980" s="97"/>
      <c r="AN980" s="97"/>
      <c r="AO980" s="97"/>
      <c r="AP980" s="97"/>
      <c r="AQ980" s="97"/>
      <c r="AR980" s="97"/>
      <c r="AS980" s="97"/>
      <c r="AT980" s="97"/>
      <c r="AU980" s="97"/>
      <c r="AV980" s="97"/>
      <c r="AW980" s="97"/>
      <c r="AX980" s="97"/>
      <c r="AY980" s="97"/>
      <c r="AZ980" s="97"/>
      <c r="BA980" s="97"/>
      <c r="BB980" s="97"/>
      <c r="BC980" s="97"/>
      <c r="BD980" s="97"/>
      <c r="BE980" s="97"/>
      <c r="BF980" s="97"/>
      <c r="BG980" s="97"/>
      <c r="BH980" s="97"/>
      <c r="BI980" s="97"/>
      <c r="BJ980" s="97"/>
      <c r="BK980" s="97"/>
      <c r="BL980" s="97"/>
      <c r="BM980" s="97"/>
      <c r="BN980" s="97"/>
      <c r="BO980" s="97"/>
      <c r="BP980" s="97"/>
      <c r="BQ980" s="97"/>
      <c r="BR980" s="97"/>
      <c r="BS980" s="97"/>
      <c r="BT980" s="97"/>
      <c r="BU980" s="97"/>
      <c r="BV980" s="97"/>
      <c r="BW980" s="97"/>
      <c r="BX980" s="97"/>
      <c r="BY980" s="97"/>
      <c r="BZ980" s="97"/>
      <c r="CA980" s="97"/>
      <c r="CB980" s="97"/>
      <c r="CC980" s="97"/>
      <c r="CD980" s="97"/>
      <c r="CE980" s="97"/>
      <c r="CF980" s="97"/>
      <c r="CG980" s="97"/>
      <c r="CH980" s="97"/>
    </row>
    <row r="981" spans="1:86">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Z981" s="100"/>
      <c r="AA981" s="100"/>
      <c r="AB981" s="100"/>
      <c r="AC981" s="100"/>
      <c r="AD981" s="100"/>
      <c r="AE981" s="100"/>
      <c r="AF981" s="100"/>
      <c r="AG981" s="100"/>
      <c r="AH981" s="100"/>
      <c r="AI981" s="100"/>
      <c r="AJ981" s="100"/>
      <c r="AK981" s="100"/>
      <c r="AL981" s="100"/>
      <c r="AM981" s="97"/>
      <c r="AN981" s="97"/>
      <c r="AO981" s="97"/>
      <c r="AP981" s="97"/>
      <c r="AQ981" s="97"/>
      <c r="AR981" s="97"/>
      <c r="AS981" s="97"/>
      <c r="AT981" s="97"/>
      <c r="AU981" s="97"/>
      <c r="AV981" s="97"/>
      <c r="AW981" s="97"/>
      <c r="AX981" s="97"/>
      <c r="AY981" s="97"/>
      <c r="AZ981" s="97"/>
      <c r="BA981" s="97"/>
      <c r="BB981" s="97"/>
      <c r="BC981" s="97"/>
      <c r="BD981" s="97"/>
      <c r="BE981" s="97"/>
      <c r="BF981" s="97"/>
      <c r="BG981" s="97"/>
      <c r="BH981" s="97"/>
      <c r="BI981" s="97"/>
      <c r="BJ981" s="97"/>
      <c r="BK981" s="97"/>
      <c r="BL981" s="97"/>
      <c r="BM981" s="97"/>
      <c r="BN981" s="97"/>
      <c r="BO981" s="97"/>
      <c r="BP981" s="97"/>
      <c r="BQ981" s="97"/>
      <c r="BR981" s="97"/>
      <c r="BS981" s="97"/>
      <c r="BT981" s="97"/>
      <c r="BU981" s="97"/>
      <c r="BV981" s="97"/>
      <c r="BW981" s="97"/>
      <c r="BX981" s="97"/>
      <c r="BY981" s="97"/>
      <c r="BZ981" s="97"/>
      <c r="CA981" s="97"/>
      <c r="CB981" s="97"/>
      <c r="CC981" s="97"/>
      <c r="CD981" s="97"/>
      <c r="CE981" s="97"/>
      <c r="CF981" s="97"/>
      <c r="CG981" s="97"/>
      <c r="CH981" s="97"/>
    </row>
    <row r="982" spans="1:86">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Z982" s="100"/>
      <c r="AA982" s="100"/>
      <c r="AB982" s="100"/>
      <c r="AC982" s="100"/>
      <c r="AD982" s="100"/>
      <c r="AE982" s="100"/>
      <c r="AF982" s="100"/>
      <c r="AG982" s="100"/>
      <c r="AH982" s="100"/>
      <c r="AI982" s="100"/>
      <c r="AJ982" s="100"/>
      <c r="AK982" s="100"/>
      <c r="AL982" s="100"/>
      <c r="AM982" s="97"/>
      <c r="AN982" s="97"/>
      <c r="AO982" s="97"/>
      <c r="AP982" s="97"/>
      <c r="AQ982" s="97"/>
      <c r="AR982" s="97"/>
      <c r="AS982" s="97"/>
      <c r="AT982" s="97"/>
      <c r="AU982" s="97"/>
      <c r="AV982" s="97"/>
      <c r="AW982" s="97"/>
      <c r="AX982" s="97"/>
      <c r="AY982" s="97"/>
      <c r="AZ982" s="97"/>
      <c r="BA982" s="97"/>
      <c r="BB982" s="97"/>
      <c r="BC982" s="97"/>
      <c r="BD982" s="97"/>
      <c r="BE982" s="97"/>
      <c r="BF982" s="97"/>
      <c r="BG982" s="97"/>
      <c r="BH982" s="97"/>
      <c r="BI982" s="97"/>
      <c r="BJ982" s="97"/>
      <c r="BK982" s="97"/>
      <c r="BL982" s="97"/>
      <c r="BM982" s="97"/>
      <c r="BN982" s="97"/>
      <c r="BO982" s="97"/>
      <c r="BP982" s="97"/>
      <c r="BQ982" s="97"/>
      <c r="BR982" s="97"/>
      <c r="BS982" s="97"/>
      <c r="BT982" s="97"/>
      <c r="BU982" s="97"/>
      <c r="BV982" s="97"/>
      <c r="BW982" s="97"/>
      <c r="BX982" s="97"/>
      <c r="BY982" s="97"/>
      <c r="BZ982" s="97"/>
      <c r="CA982" s="97"/>
      <c r="CB982" s="97"/>
      <c r="CC982" s="97"/>
      <c r="CD982" s="97"/>
      <c r="CE982" s="97"/>
      <c r="CF982" s="97"/>
      <c r="CG982" s="97"/>
      <c r="CH982" s="97"/>
    </row>
    <row r="983" spans="1:86">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Z983" s="100"/>
      <c r="AA983" s="100"/>
      <c r="AB983" s="100"/>
      <c r="AC983" s="100"/>
      <c r="AD983" s="100"/>
      <c r="AE983" s="100"/>
      <c r="AF983" s="100"/>
      <c r="AG983" s="100"/>
      <c r="AH983" s="100"/>
      <c r="AI983" s="100"/>
      <c r="AJ983" s="100"/>
      <c r="AK983" s="100"/>
      <c r="AL983" s="100"/>
      <c r="AM983" s="97"/>
      <c r="AN983" s="97"/>
      <c r="AO983" s="97"/>
      <c r="AP983" s="97"/>
      <c r="AQ983" s="97"/>
      <c r="AR983" s="97"/>
      <c r="AS983" s="97"/>
      <c r="AT983" s="97"/>
      <c r="AU983" s="97"/>
      <c r="AV983" s="97"/>
      <c r="AW983" s="97"/>
      <c r="AX983" s="97"/>
      <c r="AY983" s="97"/>
      <c r="AZ983" s="97"/>
      <c r="BA983" s="97"/>
      <c r="BB983" s="97"/>
      <c r="BC983" s="97"/>
      <c r="BD983" s="97"/>
      <c r="BE983" s="97"/>
      <c r="BF983" s="97"/>
      <c r="BG983" s="97"/>
      <c r="BH983" s="97"/>
      <c r="BI983" s="97"/>
      <c r="BJ983" s="97"/>
      <c r="BK983" s="97"/>
      <c r="BL983" s="97"/>
      <c r="BM983" s="97"/>
      <c r="BN983" s="97"/>
      <c r="BO983" s="97"/>
      <c r="BP983" s="97"/>
      <c r="BQ983" s="97"/>
      <c r="BR983" s="97"/>
      <c r="BS983" s="97"/>
      <c r="BT983" s="97"/>
      <c r="BU983" s="97"/>
      <c r="BV983" s="97"/>
      <c r="BW983" s="97"/>
      <c r="BX983" s="97"/>
      <c r="BY983" s="97"/>
      <c r="BZ983" s="97"/>
      <c r="CA983" s="97"/>
      <c r="CB983" s="97"/>
      <c r="CC983" s="97"/>
      <c r="CD983" s="97"/>
      <c r="CE983" s="97"/>
      <c r="CF983" s="97"/>
      <c r="CG983" s="97"/>
      <c r="CH983" s="97"/>
    </row>
    <row r="984" spans="1:86">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Z984" s="100"/>
      <c r="AA984" s="100"/>
      <c r="AB984" s="100"/>
      <c r="AC984" s="100"/>
      <c r="AD984" s="100"/>
      <c r="AE984" s="100"/>
      <c r="AF984" s="100"/>
      <c r="AG984" s="100"/>
      <c r="AH984" s="100"/>
      <c r="AI984" s="100"/>
      <c r="AJ984" s="100"/>
      <c r="AK984" s="100"/>
      <c r="AL984" s="100"/>
      <c r="AM984" s="97"/>
      <c r="AN984" s="97"/>
      <c r="AO984" s="97"/>
      <c r="AP984" s="97"/>
      <c r="AQ984" s="97"/>
      <c r="AR984" s="97"/>
      <c r="AS984" s="97"/>
      <c r="AT984" s="97"/>
      <c r="AU984" s="97"/>
      <c r="AV984" s="97"/>
      <c r="AW984" s="97"/>
      <c r="AX984" s="97"/>
      <c r="AY984" s="97"/>
      <c r="AZ984" s="97"/>
      <c r="BA984" s="97"/>
      <c r="BB984" s="97"/>
      <c r="BC984" s="97"/>
      <c r="BD984" s="97"/>
      <c r="BE984" s="97"/>
      <c r="BF984" s="97"/>
      <c r="BG984" s="97"/>
      <c r="BH984" s="97"/>
      <c r="BI984" s="97"/>
      <c r="BJ984" s="97"/>
      <c r="BK984" s="97"/>
      <c r="BL984" s="97"/>
      <c r="BM984" s="97"/>
      <c r="BN984" s="97"/>
      <c r="BO984" s="97"/>
      <c r="BP984" s="97"/>
      <c r="BQ984" s="97"/>
      <c r="BR984" s="97"/>
      <c r="BS984" s="97"/>
      <c r="BT984" s="97"/>
      <c r="BU984" s="97"/>
      <c r="BV984" s="97"/>
      <c r="BW984" s="97"/>
      <c r="BX984" s="97"/>
      <c r="BY984" s="97"/>
      <c r="BZ984" s="97"/>
      <c r="CA984" s="97"/>
      <c r="CB984" s="97"/>
      <c r="CC984" s="97"/>
      <c r="CD984" s="97"/>
      <c r="CE984" s="97"/>
      <c r="CF984" s="97"/>
      <c r="CG984" s="97"/>
      <c r="CH984" s="97"/>
    </row>
    <row r="985" spans="1:86">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Z985" s="100"/>
      <c r="AA985" s="100"/>
      <c r="AB985" s="100"/>
      <c r="AC985" s="100"/>
      <c r="AD985" s="100"/>
      <c r="AE985" s="100"/>
      <c r="AF985" s="100"/>
      <c r="AG985" s="100"/>
      <c r="AH985" s="100"/>
      <c r="AI985" s="100"/>
      <c r="AJ985" s="100"/>
      <c r="AK985" s="100"/>
      <c r="AL985" s="100"/>
      <c r="AM985" s="97"/>
      <c r="AN985" s="97"/>
      <c r="AO985" s="97"/>
      <c r="AP985" s="97"/>
      <c r="AQ985" s="97"/>
      <c r="AR985" s="97"/>
      <c r="AS985" s="97"/>
      <c r="AT985" s="97"/>
      <c r="AU985" s="97"/>
      <c r="AV985" s="97"/>
      <c r="AW985" s="97"/>
      <c r="AX985" s="97"/>
      <c r="AY985" s="97"/>
      <c r="AZ985" s="97"/>
      <c r="BA985" s="97"/>
      <c r="BB985" s="97"/>
      <c r="BC985" s="97"/>
      <c r="BD985" s="97"/>
      <c r="BE985" s="97"/>
      <c r="BF985" s="97"/>
      <c r="BG985" s="97"/>
      <c r="BH985" s="97"/>
      <c r="BI985" s="97"/>
      <c r="BJ985" s="97"/>
      <c r="BK985" s="97"/>
      <c r="BL985" s="97"/>
      <c r="BM985" s="97"/>
      <c r="BN985" s="97"/>
      <c r="BO985" s="97"/>
      <c r="BP985" s="97"/>
      <c r="BQ985" s="97"/>
      <c r="BR985" s="97"/>
      <c r="BS985" s="97"/>
      <c r="BT985" s="97"/>
      <c r="BU985" s="97"/>
      <c r="BV985" s="97"/>
      <c r="BW985" s="97"/>
      <c r="BX985" s="97"/>
      <c r="BY985" s="97"/>
      <c r="BZ985" s="97"/>
      <c r="CA985" s="97"/>
      <c r="CB985" s="97"/>
      <c r="CC985" s="97"/>
      <c r="CD985" s="97"/>
      <c r="CE985" s="97"/>
      <c r="CF985" s="97"/>
      <c r="CG985" s="97"/>
      <c r="CH985" s="97"/>
    </row>
    <row r="986" spans="1: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Z986" s="100"/>
      <c r="AA986" s="100"/>
      <c r="AB986" s="100"/>
      <c r="AC986" s="100"/>
      <c r="AD986" s="100"/>
      <c r="AE986" s="100"/>
      <c r="AF986" s="100"/>
      <c r="AG986" s="100"/>
      <c r="AH986" s="100"/>
      <c r="AI986" s="100"/>
      <c r="AJ986" s="100"/>
      <c r="AK986" s="100"/>
      <c r="AL986" s="100"/>
      <c r="AM986" s="97"/>
      <c r="AN986" s="97"/>
      <c r="AO986" s="97"/>
      <c r="AP986" s="97"/>
      <c r="AQ986" s="97"/>
      <c r="AR986" s="97"/>
      <c r="AS986" s="97"/>
      <c r="AT986" s="97"/>
      <c r="AU986" s="97"/>
      <c r="AV986" s="97"/>
      <c r="AW986" s="97"/>
      <c r="AX986" s="97"/>
      <c r="AY986" s="97"/>
      <c r="AZ986" s="97"/>
      <c r="BA986" s="97"/>
      <c r="BB986" s="97"/>
      <c r="BC986" s="97"/>
      <c r="BD986" s="97"/>
      <c r="BE986" s="97"/>
      <c r="BF986" s="97"/>
      <c r="BG986" s="97"/>
      <c r="BH986" s="97"/>
      <c r="BI986" s="97"/>
      <c r="BJ986" s="97"/>
      <c r="BK986" s="97"/>
      <c r="BL986" s="97"/>
      <c r="BM986" s="97"/>
      <c r="BN986" s="97"/>
      <c r="BO986" s="97"/>
      <c r="BP986" s="97"/>
      <c r="BQ986" s="97"/>
      <c r="BR986" s="97"/>
      <c r="BS986" s="97"/>
      <c r="BT986" s="97"/>
      <c r="BU986" s="97"/>
      <c r="BV986" s="97"/>
      <c r="BW986" s="97"/>
      <c r="BX986" s="97"/>
      <c r="BY986" s="97"/>
      <c r="BZ986" s="97"/>
      <c r="CA986" s="97"/>
      <c r="CB986" s="97"/>
      <c r="CC986" s="97"/>
      <c r="CD986" s="97"/>
      <c r="CE986" s="97"/>
      <c r="CF986" s="97"/>
      <c r="CG986" s="97"/>
      <c r="CH986" s="97"/>
    </row>
    <row r="987" spans="1:86">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Z987" s="100"/>
      <c r="AA987" s="100"/>
      <c r="AB987" s="100"/>
      <c r="AC987" s="100"/>
      <c r="AD987" s="100"/>
      <c r="AE987" s="100"/>
      <c r="AF987" s="100"/>
      <c r="AG987" s="100"/>
      <c r="AH987" s="100"/>
      <c r="AI987" s="100"/>
      <c r="AJ987" s="100"/>
      <c r="AK987" s="100"/>
      <c r="AL987" s="100"/>
      <c r="AM987" s="97"/>
      <c r="AN987" s="97"/>
      <c r="AO987" s="97"/>
      <c r="AP987" s="97"/>
      <c r="AQ987" s="97"/>
      <c r="AR987" s="97"/>
      <c r="AS987" s="97"/>
      <c r="AT987" s="97"/>
      <c r="AU987" s="97"/>
      <c r="AV987" s="97"/>
      <c r="AW987" s="97"/>
      <c r="AX987" s="97"/>
      <c r="AY987" s="97"/>
      <c r="AZ987" s="97"/>
      <c r="BA987" s="97"/>
      <c r="BB987" s="97"/>
      <c r="BC987" s="97"/>
      <c r="BD987" s="97"/>
      <c r="BE987" s="97"/>
      <c r="BF987" s="97"/>
      <c r="BG987" s="97"/>
      <c r="BH987" s="97"/>
      <c r="BI987" s="97"/>
      <c r="BJ987" s="97"/>
      <c r="BK987" s="97"/>
      <c r="BL987" s="97"/>
      <c r="BM987" s="97"/>
      <c r="BN987" s="97"/>
      <c r="BO987" s="97"/>
      <c r="BP987" s="97"/>
      <c r="BQ987" s="97"/>
      <c r="BR987" s="97"/>
      <c r="BS987" s="97"/>
      <c r="BT987" s="97"/>
      <c r="BU987" s="97"/>
      <c r="BV987" s="97"/>
      <c r="BW987" s="97"/>
      <c r="BX987" s="97"/>
      <c r="BY987" s="97"/>
      <c r="BZ987" s="97"/>
      <c r="CA987" s="97"/>
      <c r="CB987" s="97"/>
      <c r="CC987" s="97"/>
      <c r="CD987" s="97"/>
      <c r="CE987" s="97"/>
      <c r="CF987" s="97"/>
      <c r="CG987" s="97"/>
      <c r="CH987" s="97"/>
    </row>
    <row r="988" spans="1:86">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Z988" s="100"/>
      <c r="AA988" s="100"/>
      <c r="AB988" s="100"/>
      <c r="AC988" s="100"/>
      <c r="AD988" s="100"/>
      <c r="AE988" s="100"/>
      <c r="AF988" s="100"/>
      <c r="AG988" s="100"/>
      <c r="AH988" s="100"/>
      <c r="AI988" s="100"/>
      <c r="AJ988" s="100"/>
      <c r="AK988" s="100"/>
      <c r="AL988" s="100"/>
      <c r="AM988" s="97"/>
      <c r="AN988" s="97"/>
      <c r="AO988" s="97"/>
      <c r="AP988" s="97"/>
      <c r="AQ988" s="97"/>
      <c r="AR988" s="97"/>
      <c r="AS988" s="97"/>
      <c r="AT988" s="97"/>
      <c r="AU988" s="97"/>
      <c r="AV988" s="97"/>
      <c r="AW988" s="97"/>
      <c r="AX988" s="97"/>
      <c r="AY988" s="97"/>
      <c r="AZ988" s="97"/>
      <c r="BA988" s="97"/>
      <c r="BB988" s="97"/>
      <c r="BC988" s="97"/>
      <c r="BD988" s="97"/>
      <c r="BE988" s="97"/>
      <c r="BF988" s="97"/>
      <c r="BG988" s="97"/>
      <c r="BH988" s="97"/>
      <c r="BI988" s="97"/>
      <c r="BJ988" s="97"/>
      <c r="BK988" s="97"/>
      <c r="BL988" s="97"/>
      <c r="BM988" s="97"/>
      <c r="BN988" s="97"/>
      <c r="BO988" s="97"/>
      <c r="BP988" s="97"/>
      <c r="BQ988" s="97"/>
      <c r="BR988" s="97"/>
      <c r="BS988" s="97"/>
      <c r="BT988" s="97"/>
      <c r="BU988" s="97"/>
      <c r="BV988" s="97"/>
      <c r="BW988" s="97"/>
      <c r="BX988" s="97"/>
      <c r="BY988" s="97"/>
      <c r="BZ988" s="97"/>
      <c r="CA988" s="97"/>
      <c r="CB988" s="97"/>
      <c r="CC988" s="97"/>
      <c r="CD988" s="97"/>
      <c r="CE988" s="97"/>
      <c r="CF988" s="97"/>
      <c r="CG988" s="97"/>
      <c r="CH988" s="97"/>
    </row>
    <row r="989" spans="1:86">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Z989" s="100"/>
      <c r="AA989" s="100"/>
      <c r="AB989" s="100"/>
      <c r="AC989" s="100"/>
      <c r="AD989" s="100"/>
      <c r="AE989" s="100"/>
      <c r="AF989" s="100"/>
      <c r="AG989" s="100"/>
      <c r="AH989" s="100"/>
      <c r="AI989" s="100"/>
      <c r="AJ989" s="100"/>
      <c r="AK989" s="100"/>
      <c r="AL989" s="100"/>
      <c r="AM989" s="97"/>
      <c r="AN989" s="97"/>
      <c r="AO989" s="97"/>
      <c r="AP989" s="97"/>
      <c r="AQ989" s="97"/>
      <c r="AR989" s="97"/>
      <c r="AS989" s="97"/>
      <c r="AT989" s="97"/>
      <c r="AU989" s="97"/>
      <c r="AV989" s="97"/>
      <c r="AW989" s="97"/>
      <c r="AX989" s="97"/>
      <c r="AY989" s="97"/>
      <c r="AZ989" s="97"/>
      <c r="BA989" s="97"/>
      <c r="BB989" s="97"/>
      <c r="BC989" s="97"/>
      <c r="BD989" s="97"/>
      <c r="BE989" s="97"/>
      <c r="BF989" s="97"/>
      <c r="BG989" s="97"/>
      <c r="BH989" s="97"/>
      <c r="BI989" s="97"/>
      <c r="BJ989" s="97"/>
      <c r="BK989" s="97"/>
      <c r="BL989" s="97"/>
      <c r="BM989" s="97"/>
      <c r="BN989" s="97"/>
      <c r="BO989" s="97"/>
      <c r="BP989" s="97"/>
      <c r="BQ989" s="97"/>
      <c r="BR989" s="97"/>
      <c r="BS989" s="97"/>
      <c r="BT989" s="97"/>
      <c r="BU989" s="97"/>
      <c r="BV989" s="97"/>
      <c r="BW989" s="97"/>
      <c r="BX989" s="97"/>
      <c r="BY989" s="97"/>
      <c r="BZ989" s="97"/>
      <c r="CA989" s="97"/>
      <c r="CB989" s="97"/>
      <c r="CC989" s="97"/>
      <c r="CD989" s="97"/>
      <c r="CE989" s="97"/>
      <c r="CF989" s="97"/>
      <c r="CG989" s="97"/>
      <c r="CH989" s="97"/>
    </row>
    <row r="990" spans="1:86">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Z990" s="100"/>
      <c r="AA990" s="100"/>
      <c r="AB990" s="100"/>
      <c r="AC990" s="100"/>
      <c r="AD990" s="100"/>
      <c r="AE990" s="100"/>
      <c r="AF990" s="100"/>
      <c r="AG990" s="100"/>
      <c r="AH990" s="100"/>
      <c r="AI990" s="100"/>
      <c r="AJ990" s="100"/>
      <c r="AK990" s="100"/>
      <c r="AL990" s="100"/>
      <c r="AM990" s="97"/>
      <c r="AN990" s="97"/>
      <c r="AO990" s="97"/>
      <c r="AP990" s="97"/>
      <c r="AQ990" s="97"/>
      <c r="AR990" s="97"/>
      <c r="AS990" s="97"/>
      <c r="AT990" s="97"/>
      <c r="AU990" s="97"/>
      <c r="AV990" s="97"/>
      <c r="AW990" s="97"/>
      <c r="AX990" s="97"/>
      <c r="AY990" s="97"/>
      <c r="AZ990" s="97"/>
      <c r="BA990" s="97"/>
      <c r="BB990" s="97"/>
      <c r="BC990" s="97"/>
      <c r="BD990" s="97"/>
      <c r="BE990" s="97"/>
      <c r="BF990" s="97"/>
      <c r="BG990" s="97"/>
      <c r="BH990" s="97"/>
      <c r="BI990" s="97"/>
      <c r="BJ990" s="97"/>
      <c r="BK990" s="97"/>
      <c r="BL990" s="97"/>
      <c r="BM990" s="97"/>
      <c r="BN990" s="97"/>
      <c r="BO990" s="97"/>
      <c r="BP990" s="97"/>
      <c r="BQ990" s="97"/>
      <c r="BR990" s="97"/>
      <c r="BS990" s="97"/>
      <c r="BT990" s="97"/>
      <c r="BU990" s="97"/>
      <c r="BV990" s="97"/>
      <c r="BW990" s="97"/>
      <c r="BX990" s="97"/>
      <c r="BY990" s="97"/>
      <c r="BZ990" s="97"/>
      <c r="CA990" s="97"/>
      <c r="CB990" s="97"/>
      <c r="CC990" s="97"/>
      <c r="CD990" s="97"/>
      <c r="CE990" s="97"/>
      <c r="CF990" s="97"/>
      <c r="CG990" s="97"/>
      <c r="CH990" s="97"/>
    </row>
    <row r="991" spans="1:86">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Z991" s="100"/>
      <c r="AA991" s="100"/>
      <c r="AB991" s="100"/>
      <c r="AC991" s="100"/>
      <c r="AD991" s="100"/>
      <c r="AE991" s="100"/>
      <c r="AF991" s="100"/>
      <c r="AG991" s="100"/>
      <c r="AH991" s="100"/>
      <c r="AI991" s="100"/>
      <c r="AJ991" s="100"/>
      <c r="AK991" s="100"/>
      <c r="AL991" s="100"/>
      <c r="AM991" s="97"/>
      <c r="AN991" s="97"/>
      <c r="AO991" s="97"/>
      <c r="AP991" s="97"/>
      <c r="AQ991" s="97"/>
      <c r="AR991" s="97"/>
      <c r="AS991" s="97"/>
      <c r="AT991" s="97"/>
      <c r="AU991" s="97"/>
      <c r="AV991" s="97"/>
      <c r="AW991" s="97"/>
      <c r="AX991" s="97"/>
      <c r="AY991" s="97"/>
      <c r="AZ991" s="97"/>
      <c r="BA991" s="97"/>
      <c r="BB991" s="97"/>
      <c r="BC991" s="97"/>
      <c r="BD991" s="97"/>
      <c r="BE991" s="97"/>
      <c r="BF991" s="97"/>
      <c r="BG991" s="97"/>
      <c r="BH991" s="97"/>
      <c r="BI991" s="97"/>
      <c r="BJ991" s="97"/>
      <c r="BK991" s="97"/>
      <c r="BL991" s="97"/>
      <c r="BM991" s="97"/>
      <c r="BN991" s="97"/>
      <c r="BO991" s="97"/>
      <c r="BP991" s="97"/>
      <c r="BQ991" s="97"/>
      <c r="BR991" s="97"/>
      <c r="BS991" s="97"/>
      <c r="BT991" s="97"/>
      <c r="BU991" s="97"/>
      <c r="BV991" s="97"/>
      <c r="BW991" s="97"/>
      <c r="BX991" s="97"/>
      <c r="BY991" s="97"/>
      <c r="BZ991" s="97"/>
      <c r="CA991" s="97"/>
      <c r="CB991" s="97"/>
      <c r="CC991" s="97"/>
      <c r="CD991" s="97"/>
      <c r="CE991" s="97"/>
      <c r="CF991" s="97"/>
      <c r="CG991" s="97"/>
      <c r="CH991" s="97"/>
    </row>
    <row r="992" spans="1:86">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Z992" s="100"/>
      <c r="AA992" s="100"/>
      <c r="AB992" s="100"/>
      <c r="AC992" s="100"/>
      <c r="AD992" s="100"/>
      <c r="AE992" s="100"/>
      <c r="AF992" s="100"/>
      <c r="AG992" s="100"/>
      <c r="AH992" s="100"/>
      <c r="AI992" s="100"/>
      <c r="AJ992" s="100"/>
      <c r="AK992" s="100"/>
      <c r="AL992" s="100"/>
      <c r="AM992" s="97"/>
      <c r="AN992" s="97"/>
      <c r="AO992" s="97"/>
      <c r="AP992" s="97"/>
      <c r="AQ992" s="97"/>
      <c r="AR992" s="97"/>
      <c r="AS992" s="97"/>
      <c r="AT992" s="97"/>
      <c r="AU992" s="97"/>
      <c r="AV992" s="97"/>
      <c r="AW992" s="97"/>
      <c r="AX992" s="97"/>
      <c r="AY992" s="97"/>
      <c r="AZ992" s="97"/>
      <c r="BA992" s="97"/>
      <c r="BB992" s="97"/>
      <c r="BC992" s="97"/>
      <c r="BD992" s="97"/>
      <c r="BE992" s="97"/>
      <c r="BF992" s="97"/>
      <c r="BG992" s="97"/>
      <c r="BH992" s="97"/>
      <c r="BI992" s="97"/>
      <c r="BJ992" s="97"/>
      <c r="BK992" s="97"/>
      <c r="BL992" s="97"/>
      <c r="BM992" s="97"/>
      <c r="BN992" s="97"/>
      <c r="BO992" s="97"/>
      <c r="BP992" s="97"/>
      <c r="BQ992" s="97"/>
      <c r="BR992" s="97"/>
      <c r="BS992" s="97"/>
      <c r="BT992" s="97"/>
      <c r="BU992" s="97"/>
      <c r="BV992" s="97"/>
      <c r="BW992" s="97"/>
      <c r="BX992" s="97"/>
      <c r="BY992" s="97"/>
      <c r="BZ992" s="97"/>
      <c r="CA992" s="97"/>
      <c r="CB992" s="97"/>
      <c r="CC992" s="97"/>
      <c r="CD992" s="97"/>
      <c r="CE992" s="97"/>
      <c r="CF992" s="97"/>
      <c r="CG992" s="97"/>
      <c r="CH992" s="97"/>
    </row>
    <row r="993" spans="1:86">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Z993" s="100"/>
      <c r="AA993" s="100"/>
      <c r="AB993" s="100"/>
      <c r="AC993" s="100"/>
      <c r="AD993" s="100"/>
      <c r="AE993" s="100"/>
      <c r="AF993" s="100"/>
      <c r="AG993" s="100"/>
      <c r="AH993" s="100"/>
      <c r="AI993" s="100"/>
      <c r="AJ993" s="100"/>
      <c r="AK993" s="100"/>
      <c r="AL993" s="100"/>
      <c r="AM993" s="97"/>
      <c r="AN993" s="97"/>
      <c r="AO993" s="97"/>
      <c r="AP993" s="97"/>
      <c r="AQ993" s="97"/>
      <c r="AR993" s="97"/>
      <c r="AS993" s="97"/>
      <c r="AT993" s="97"/>
      <c r="AU993" s="97"/>
      <c r="AV993" s="97"/>
      <c r="AW993" s="97"/>
      <c r="AX993" s="97"/>
      <c r="AY993" s="97"/>
      <c r="AZ993" s="97"/>
      <c r="BA993" s="97"/>
      <c r="BB993" s="97"/>
      <c r="BC993" s="97"/>
      <c r="BD993" s="97"/>
      <c r="BE993" s="97"/>
      <c r="BF993" s="97"/>
      <c r="BG993" s="97"/>
      <c r="BH993" s="97"/>
      <c r="BI993" s="97"/>
      <c r="BJ993" s="97"/>
      <c r="BK993" s="97"/>
      <c r="BL993" s="97"/>
      <c r="BM993" s="97"/>
      <c r="BN993" s="97"/>
      <c r="BO993" s="97"/>
      <c r="BP993" s="97"/>
      <c r="BQ993" s="97"/>
      <c r="BR993" s="97"/>
      <c r="BS993" s="97"/>
      <c r="BT993" s="97"/>
      <c r="BU993" s="97"/>
      <c r="BV993" s="97"/>
      <c r="BW993" s="97"/>
      <c r="BX993" s="97"/>
      <c r="BY993" s="97"/>
      <c r="BZ993" s="97"/>
      <c r="CA993" s="97"/>
      <c r="CB993" s="97"/>
      <c r="CC993" s="97"/>
      <c r="CD993" s="97"/>
      <c r="CE993" s="97"/>
      <c r="CF993" s="97"/>
      <c r="CG993" s="97"/>
      <c r="CH993" s="97"/>
    </row>
    <row r="994" spans="1:86">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Z994" s="100"/>
      <c r="AA994" s="100"/>
      <c r="AB994" s="100"/>
      <c r="AC994" s="100"/>
      <c r="AD994" s="100"/>
      <c r="AE994" s="100"/>
      <c r="AF994" s="100"/>
      <c r="AG994" s="100"/>
      <c r="AH994" s="100"/>
      <c r="AI994" s="100"/>
      <c r="AJ994" s="100"/>
      <c r="AK994" s="100"/>
      <c r="AL994" s="100"/>
      <c r="AM994" s="97"/>
      <c r="AN994" s="97"/>
      <c r="AO994" s="97"/>
      <c r="AP994" s="97"/>
      <c r="AQ994" s="97"/>
      <c r="AR994" s="97"/>
      <c r="AS994" s="97"/>
      <c r="AT994" s="97"/>
      <c r="AU994" s="97"/>
      <c r="AV994" s="97"/>
      <c r="AW994" s="97"/>
      <c r="AX994" s="97"/>
      <c r="AY994" s="97"/>
      <c r="AZ994" s="97"/>
      <c r="BA994" s="97"/>
      <c r="BB994" s="97"/>
      <c r="BC994" s="97"/>
      <c r="BD994" s="97"/>
      <c r="BE994" s="97"/>
      <c r="BF994" s="97"/>
      <c r="BG994" s="97"/>
      <c r="BH994" s="97"/>
      <c r="BI994" s="97"/>
      <c r="BJ994" s="97"/>
      <c r="BK994" s="97"/>
      <c r="BL994" s="97"/>
      <c r="BM994" s="97"/>
      <c r="BN994" s="97"/>
      <c r="BO994" s="97"/>
      <c r="BP994" s="97"/>
      <c r="BQ994" s="97"/>
      <c r="BR994" s="97"/>
      <c r="BS994" s="97"/>
      <c r="BT994" s="97"/>
      <c r="BU994" s="97"/>
      <c r="BV994" s="97"/>
      <c r="BW994" s="97"/>
      <c r="BX994" s="97"/>
      <c r="BY994" s="97"/>
      <c r="BZ994" s="97"/>
      <c r="CA994" s="97"/>
      <c r="CB994" s="97"/>
      <c r="CC994" s="97"/>
      <c r="CD994" s="97"/>
      <c r="CE994" s="97"/>
      <c r="CF994" s="97"/>
      <c r="CG994" s="97"/>
      <c r="CH994" s="97"/>
    </row>
    <row r="995" spans="1:86">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Z995" s="100"/>
      <c r="AA995" s="100"/>
      <c r="AB995" s="100"/>
      <c r="AC995" s="100"/>
      <c r="AD995" s="100"/>
      <c r="AE995" s="100"/>
      <c r="AF995" s="100"/>
      <c r="AG995" s="100"/>
      <c r="AH995" s="100"/>
      <c r="AI995" s="100"/>
      <c r="AJ995" s="100"/>
      <c r="AK995" s="100"/>
      <c r="AL995" s="100"/>
      <c r="AM995" s="97"/>
      <c r="AN995" s="97"/>
      <c r="AO995" s="97"/>
      <c r="AP995" s="97"/>
      <c r="AQ995" s="97"/>
      <c r="AR995" s="97"/>
      <c r="AS995" s="97"/>
      <c r="AT995" s="97"/>
      <c r="AU995" s="97"/>
      <c r="AV995" s="97"/>
      <c r="AW995" s="97"/>
      <c r="AX995" s="97"/>
      <c r="AY995" s="97"/>
      <c r="AZ995" s="97"/>
      <c r="BA995" s="97"/>
      <c r="BB995" s="97"/>
      <c r="BC995" s="97"/>
      <c r="BD995" s="97"/>
      <c r="BE995" s="97"/>
      <c r="BF995" s="97"/>
      <c r="BG995" s="97"/>
      <c r="BH995" s="97"/>
      <c r="BI995" s="97"/>
      <c r="BJ995" s="97"/>
      <c r="BK995" s="97"/>
      <c r="BL995" s="97"/>
      <c r="BM995" s="97"/>
      <c r="BN995" s="97"/>
      <c r="BO995" s="97"/>
      <c r="BP995" s="97"/>
      <c r="BQ995" s="97"/>
      <c r="BR995" s="97"/>
      <c r="BS995" s="97"/>
      <c r="BT995" s="97"/>
      <c r="BU995" s="97"/>
      <c r="BV995" s="97"/>
      <c r="BW995" s="97"/>
      <c r="BX995" s="97"/>
      <c r="BY995" s="97"/>
      <c r="BZ995" s="97"/>
      <c r="CA995" s="97"/>
      <c r="CB995" s="97"/>
      <c r="CC995" s="97"/>
      <c r="CD995" s="97"/>
      <c r="CE995" s="97"/>
      <c r="CF995" s="97"/>
      <c r="CG995" s="97"/>
      <c r="CH995" s="97"/>
    </row>
    <row r="996" spans="1:8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Z996" s="100"/>
      <c r="AA996" s="100"/>
      <c r="AB996" s="100"/>
      <c r="AC996" s="100"/>
      <c r="AD996" s="100"/>
      <c r="AE996" s="100"/>
      <c r="AF996" s="100"/>
      <c r="AG996" s="100"/>
      <c r="AH996" s="100"/>
      <c r="AI996" s="100"/>
      <c r="AJ996" s="100"/>
      <c r="AK996" s="100"/>
      <c r="AL996" s="100"/>
      <c r="AM996" s="97"/>
      <c r="AN996" s="97"/>
      <c r="AO996" s="97"/>
      <c r="AP996" s="97"/>
      <c r="AQ996" s="97"/>
      <c r="AR996" s="97"/>
      <c r="AS996" s="97"/>
      <c r="AT996" s="97"/>
      <c r="AU996" s="97"/>
      <c r="AV996" s="97"/>
      <c r="AW996" s="97"/>
      <c r="AX996" s="97"/>
      <c r="AY996" s="97"/>
      <c r="AZ996" s="97"/>
      <c r="BA996" s="97"/>
      <c r="BB996" s="97"/>
      <c r="BC996" s="97"/>
      <c r="BD996" s="97"/>
      <c r="BE996" s="97"/>
      <c r="BF996" s="97"/>
      <c r="BG996" s="97"/>
      <c r="BH996" s="97"/>
      <c r="BI996" s="97"/>
      <c r="BJ996" s="97"/>
      <c r="BK996" s="97"/>
      <c r="BL996" s="97"/>
      <c r="BM996" s="97"/>
      <c r="BN996" s="97"/>
      <c r="BO996" s="97"/>
      <c r="BP996" s="97"/>
      <c r="BQ996" s="97"/>
      <c r="BR996" s="97"/>
      <c r="BS996" s="97"/>
      <c r="BT996" s="97"/>
      <c r="BU996" s="97"/>
      <c r="BV996" s="97"/>
      <c r="BW996" s="97"/>
      <c r="BX996" s="97"/>
      <c r="BY996" s="97"/>
      <c r="BZ996" s="97"/>
      <c r="CA996" s="97"/>
      <c r="CB996" s="97"/>
      <c r="CC996" s="97"/>
      <c r="CD996" s="97"/>
      <c r="CE996" s="97"/>
      <c r="CF996" s="97"/>
      <c r="CG996" s="97"/>
      <c r="CH996" s="97"/>
    </row>
    <row r="997" spans="1:86">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Z997" s="100"/>
      <c r="AA997" s="100"/>
      <c r="AB997" s="100"/>
      <c r="AC997" s="100"/>
      <c r="AD997" s="100"/>
      <c r="AE997" s="100"/>
      <c r="AF997" s="100"/>
      <c r="AG997" s="100"/>
      <c r="AH997" s="100"/>
      <c r="AI997" s="100"/>
      <c r="AJ997" s="100"/>
      <c r="AK997" s="100"/>
      <c r="AL997" s="100"/>
      <c r="AM997" s="97"/>
      <c r="AN997" s="97"/>
      <c r="AO997" s="97"/>
      <c r="AP997" s="97"/>
      <c r="AQ997" s="97"/>
      <c r="AR997" s="97"/>
      <c r="AS997" s="97"/>
      <c r="AT997" s="97"/>
      <c r="AU997" s="97"/>
      <c r="AV997" s="97"/>
      <c r="AW997" s="97"/>
      <c r="AX997" s="97"/>
      <c r="AY997" s="97"/>
      <c r="AZ997" s="97"/>
      <c r="BA997" s="97"/>
      <c r="BB997" s="97"/>
      <c r="BC997" s="97"/>
      <c r="BD997" s="97"/>
      <c r="BE997" s="97"/>
      <c r="BF997" s="97"/>
      <c r="BG997" s="97"/>
      <c r="BH997" s="97"/>
      <c r="BI997" s="97"/>
      <c r="BJ997" s="97"/>
      <c r="BK997" s="97"/>
      <c r="BL997" s="97"/>
      <c r="BM997" s="97"/>
      <c r="BN997" s="97"/>
      <c r="BO997" s="97"/>
      <c r="BP997" s="97"/>
      <c r="BQ997" s="97"/>
      <c r="BR997" s="97"/>
      <c r="BS997" s="97"/>
      <c r="BT997" s="97"/>
      <c r="BU997" s="97"/>
      <c r="BV997" s="97"/>
      <c r="BW997" s="97"/>
      <c r="BX997" s="97"/>
      <c r="BY997" s="97"/>
      <c r="BZ997" s="97"/>
      <c r="CA997" s="97"/>
      <c r="CB997" s="97"/>
      <c r="CC997" s="97"/>
      <c r="CD997" s="97"/>
      <c r="CE997" s="97"/>
      <c r="CF997" s="97"/>
      <c r="CG997" s="97"/>
      <c r="CH997" s="97"/>
    </row>
    <row r="998" spans="1:86">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Z998" s="100"/>
      <c r="AA998" s="100"/>
      <c r="AB998" s="100"/>
      <c r="AC998" s="100"/>
      <c r="AD998" s="100"/>
      <c r="AE998" s="100"/>
      <c r="AF998" s="100"/>
      <c r="AG998" s="100"/>
      <c r="AH998" s="100"/>
      <c r="AI998" s="100"/>
      <c r="AJ998" s="100"/>
      <c r="AK998" s="100"/>
      <c r="AL998" s="100"/>
      <c r="AM998" s="97"/>
      <c r="AN998" s="97"/>
      <c r="AO998" s="97"/>
      <c r="AP998" s="97"/>
      <c r="AQ998" s="97"/>
      <c r="AR998" s="97"/>
      <c r="AS998" s="97"/>
      <c r="AT998" s="97"/>
      <c r="AU998" s="97"/>
      <c r="AV998" s="97"/>
      <c r="AW998" s="97"/>
      <c r="AX998" s="97"/>
      <c r="AY998" s="97"/>
      <c r="AZ998" s="97"/>
      <c r="BA998" s="97"/>
      <c r="BB998" s="97"/>
      <c r="BC998" s="97"/>
      <c r="BD998" s="97"/>
      <c r="BE998" s="97"/>
      <c r="BF998" s="97"/>
      <c r="BG998" s="97"/>
      <c r="BH998" s="97"/>
      <c r="BI998" s="97"/>
      <c r="BJ998" s="97"/>
      <c r="BK998" s="97"/>
      <c r="BL998" s="97"/>
      <c r="BM998" s="97"/>
      <c r="BN998" s="97"/>
      <c r="BO998" s="97"/>
      <c r="BP998" s="97"/>
      <c r="BQ998" s="97"/>
      <c r="BR998" s="97"/>
      <c r="BS998" s="97"/>
      <c r="BT998" s="97"/>
      <c r="BU998" s="97"/>
      <c r="BV998" s="97"/>
      <c r="BW998" s="97"/>
      <c r="BX998" s="97"/>
      <c r="BY998" s="97"/>
      <c r="BZ998" s="97"/>
      <c r="CA998" s="97"/>
      <c r="CB998" s="97"/>
      <c r="CC998" s="97"/>
      <c r="CD998" s="97"/>
      <c r="CE998" s="97"/>
      <c r="CF998" s="97"/>
      <c r="CG998" s="97"/>
      <c r="CH998" s="97"/>
    </row>
    <row r="999" spans="1:86">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Z999" s="100"/>
      <c r="AA999" s="100"/>
      <c r="AB999" s="100"/>
      <c r="AC999" s="100"/>
      <c r="AD999" s="100"/>
      <c r="AE999" s="100"/>
      <c r="AF999" s="100"/>
      <c r="AG999" s="100"/>
      <c r="AH999" s="100"/>
      <c r="AI999" s="100"/>
      <c r="AJ999" s="100"/>
      <c r="AK999" s="100"/>
      <c r="AL999" s="100"/>
      <c r="AM999" s="97"/>
      <c r="AN999" s="97"/>
      <c r="AO999" s="97"/>
      <c r="AP999" s="97"/>
      <c r="AQ999" s="97"/>
      <c r="AR999" s="97"/>
      <c r="AS999" s="97"/>
      <c r="AT999" s="97"/>
      <c r="AU999" s="97"/>
      <c r="AV999" s="97"/>
      <c r="AW999" s="97"/>
      <c r="AX999" s="97"/>
      <c r="AY999" s="97"/>
      <c r="AZ999" s="97"/>
      <c r="BA999" s="97"/>
      <c r="BB999" s="97"/>
      <c r="BC999" s="97"/>
      <c r="BD999" s="97"/>
      <c r="BE999" s="97"/>
      <c r="BF999" s="97"/>
      <c r="BG999" s="97"/>
      <c r="BH999" s="97"/>
      <c r="BI999" s="97"/>
      <c r="BJ999" s="97"/>
      <c r="BK999" s="97"/>
      <c r="BL999" s="97"/>
      <c r="BM999" s="97"/>
      <c r="BN999" s="97"/>
      <c r="BO999" s="97"/>
      <c r="BP999" s="97"/>
      <c r="BQ999" s="97"/>
      <c r="BR999" s="97"/>
      <c r="BS999" s="97"/>
      <c r="BT999" s="97"/>
      <c r="BU999" s="97"/>
      <c r="BV999" s="97"/>
      <c r="BW999" s="97"/>
      <c r="BX999" s="97"/>
      <c r="BY999" s="97"/>
      <c r="BZ999" s="97"/>
      <c r="CA999" s="97"/>
      <c r="CB999" s="97"/>
      <c r="CC999" s="97"/>
      <c r="CD999" s="97"/>
      <c r="CE999" s="97"/>
      <c r="CF999" s="97"/>
      <c r="CG999" s="97"/>
      <c r="CH999" s="97"/>
    </row>
    <row r="1000" spans="1:86">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Z1000" s="100"/>
      <c r="AA1000" s="100"/>
      <c r="AB1000" s="100"/>
      <c r="AC1000" s="100"/>
      <c r="AD1000" s="100"/>
      <c r="AE1000" s="100"/>
      <c r="AF1000" s="100"/>
      <c r="AG1000" s="100"/>
      <c r="AH1000" s="100"/>
      <c r="AI1000" s="100"/>
      <c r="AJ1000" s="100"/>
      <c r="AK1000" s="100"/>
      <c r="AL1000" s="100"/>
      <c r="AM1000" s="97"/>
      <c r="AN1000" s="97"/>
      <c r="AO1000" s="97"/>
      <c r="AP1000" s="97"/>
      <c r="AQ1000" s="97"/>
      <c r="AR1000" s="97"/>
      <c r="AS1000" s="97"/>
      <c r="AT1000" s="97"/>
      <c r="AU1000" s="97"/>
      <c r="AV1000" s="97"/>
      <c r="AW1000" s="97"/>
      <c r="AX1000" s="97"/>
      <c r="AY1000" s="97"/>
      <c r="AZ1000" s="97"/>
      <c r="BA1000" s="97"/>
      <c r="BB1000" s="97"/>
      <c r="BC1000" s="97"/>
      <c r="BD1000" s="97"/>
      <c r="BE1000" s="97"/>
      <c r="BF1000" s="97"/>
      <c r="BG1000" s="97"/>
      <c r="BH1000" s="97"/>
      <c r="BI1000" s="97"/>
      <c r="BJ1000" s="97"/>
      <c r="BK1000" s="97"/>
      <c r="BL1000" s="97"/>
      <c r="BM1000" s="97"/>
      <c r="BN1000" s="97"/>
      <c r="BO1000" s="97"/>
      <c r="BP1000" s="97"/>
      <c r="BQ1000" s="97"/>
      <c r="BR1000" s="97"/>
      <c r="BS1000" s="97"/>
      <c r="BT1000" s="97"/>
      <c r="BU1000" s="97"/>
      <c r="BV1000" s="97"/>
      <c r="BW1000" s="97"/>
      <c r="BX1000" s="97"/>
      <c r="BY1000" s="97"/>
      <c r="BZ1000" s="97"/>
      <c r="CA1000" s="97"/>
      <c r="CB1000" s="97"/>
      <c r="CC1000" s="97"/>
      <c r="CD1000" s="97"/>
      <c r="CE1000" s="97"/>
      <c r="CF1000" s="97"/>
      <c r="CG1000" s="97"/>
      <c r="CH1000" s="97"/>
    </row>
    <row r="1001" spans="1:86">
      <c r="A1001" s="100"/>
      <c r="B1001" s="100"/>
      <c r="C1001" s="100"/>
      <c r="D1001" s="100"/>
      <c r="E1001" s="100"/>
      <c r="F1001" s="100"/>
      <c r="G1001" s="100"/>
      <c r="H1001" s="100"/>
      <c r="I1001" s="100"/>
      <c r="J1001" s="100"/>
      <c r="K1001" s="100"/>
      <c r="L1001" s="100"/>
      <c r="M1001" s="100"/>
      <c r="N1001" s="100"/>
      <c r="O1001" s="100"/>
      <c r="P1001" s="100"/>
      <c r="Q1001" s="100"/>
      <c r="R1001" s="100"/>
      <c r="S1001" s="100"/>
      <c r="T1001" s="100"/>
      <c r="U1001" s="100"/>
      <c r="V1001" s="100"/>
      <c r="W1001" s="100"/>
      <c r="X1001" s="100"/>
      <c r="Z1001" s="100"/>
      <c r="AA1001" s="100"/>
      <c r="AB1001" s="100"/>
      <c r="AC1001" s="100"/>
      <c r="AD1001" s="100"/>
      <c r="AE1001" s="100"/>
      <c r="AF1001" s="100"/>
      <c r="AG1001" s="100"/>
      <c r="AH1001" s="100"/>
      <c r="AI1001" s="100"/>
      <c r="AJ1001" s="100"/>
      <c r="AK1001" s="100"/>
      <c r="AL1001" s="100"/>
      <c r="AM1001" s="97"/>
      <c r="AN1001" s="97"/>
      <c r="AO1001" s="97"/>
      <c r="AP1001" s="97"/>
      <c r="AQ1001" s="97"/>
      <c r="AR1001" s="97"/>
      <c r="AS1001" s="97"/>
      <c r="AT1001" s="97"/>
      <c r="AU1001" s="97"/>
      <c r="AV1001" s="97"/>
      <c r="AW1001" s="97"/>
      <c r="AX1001" s="97"/>
      <c r="AY1001" s="97"/>
      <c r="AZ1001" s="97"/>
      <c r="BA1001" s="97"/>
      <c r="BB1001" s="97"/>
      <c r="BC1001" s="97"/>
      <c r="BD1001" s="97"/>
      <c r="BE1001" s="97"/>
      <c r="BF1001" s="97"/>
      <c r="BG1001" s="97"/>
      <c r="BH1001" s="97"/>
      <c r="BI1001" s="97"/>
      <c r="BJ1001" s="97"/>
      <c r="BK1001" s="97"/>
      <c r="BL1001" s="97"/>
      <c r="BM1001" s="97"/>
      <c r="BN1001" s="97"/>
      <c r="BO1001" s="97"/>
      <c r="BP1001" s="97"/>
      <c r="BQ1001" s="97"/>
      <c r="BR1001" s="97"/>
      <c r="BS1001" s="97"/>
      <c r="BT1001" s="97"/>
      <c r="BU1001" s="97"/>
      <c r="BV1001" s="97"/>
      <c r="BW1001" s="97"/>
      <c r="BX1001" s="97"/>
      <c r="BY1001" s="97"/>
      <c r="BZ1001" s="97"/>
      <c r="CA1001" s="97"/>
      <c r="CB1001" s="97"/>
      <c r="CC1001" s="97"/>
      <c r="CD1001" s="97"/>
      <c r="CE1001" s="97"/>
      <c r="CF1001" s="97"/>
      <c r="CG1001" s="97"/>
      <c r="CH1001" s="97"/>
    </row>
    <row r="1002" spans="1:86">
      <c r="A1002" s="100"/>
      <c r="B1002" s="100"/>
      <c r="C1002" s="100"/>
      <c r="D1002" s="100"/>
      <c r="E1002" s="100"/>
      <c r="F1002" s="100"/>
      <c r="G1002" s="100"/>
      <c r="H1002" s="100"/>
      <c r="I1002" s="100"/>
      <c r="J1002" s="100"/>
      <c r="K1002" s="100"/>
      <c r="L1002" s="100"/>
      <c r="M1002" s="100"/>
      <c r="N1002" s="100"/>
      <c r="O1002" s="100"/>
      <c r="P1002" s="100"/>
      <c r="Q1002" s="100"/>
      <c r="R1002" s="100"/>
      <c r="S1002" s="100"/>
      <c r="T1002" s="100"/>
      <c r="U1002" s="100"/>
      <c r="V1002" s="100"/>
      <c r="W1002" s="100"/>
      <c r="X1002" s="100"/>
      <c r="Z1002" s="100"/>
      <c r="AA1002" s="100"/>
      <c r="AB1002" s="100"/>
      <c r="AC1002" s="100"/>
      <c r="AD1002" s="100"/>
      <c r="AE1002" s="100"/>
      <c r="AF1002" s="100"/>
      <c r="AG1002" s="100"/>
      <c r="AH1002" s="100"/>
      <c r="AI1002" s="100"/>
      <c r="AJ1002" s="100"/>
      <c r="AK1002" s="100"/>
      <c r="AL1002" s="100"/>
      <c r="AM1002" s="97"/>
      <c r="AN1002" s="97"/>
      <c r="AO1002" s="97"/>
      <c r="AP1002" s="97"/>
      <c r="AQ1002" s="97"/>
      <c r="AR1002" s="97"/>
      <c r="AS1002" s="97"/>
      <c r="AT1002" s="97"/>
      <c r="AU1002" s="97"/>
      <c r="AV1002" s="97"/>
      <c r="AW1002" s="97"/>
      <c r="AX1002" s="97"/>
      <c r="AY1002" s="97"/>
      <c r="AZ1002" s="97"/>
      <c r="BA1002" s="97"/>
      <c r="BB1002" s="97"/>
      <c r="BC1002" s="97"/>
      <c r="BD1002" s="97"/>
      <c r="BE1002" s="97"/>
      <c r="BF1002" s="97"/>
      <c r="BG1002" s="97"/>
      <c r="BH1002" s="97"/>
      <c r="BI1002" s="97"/>
      <c r="BJ1002" s="97"/>
      <c r="BK1002" s="97"/>
      <c r="BL1002" s="97"/>
      <c r="BM1002" s="97"/>
      <c r="BN1002" s="97"/>
      <c r="BO1002" s="97"/>
      <c r="BP1002" s="97"/>
      <c r="BQ1002" s="97"/>
      <c r="BR1002" s="97"/>
      <c r="BS1002" s="97"/>
      <c r="BT1002" s="97"/>
      <c r="BU1002" s="97"/>
      <c r="BV1002" s="97"/>
      <c r="BW1002" s="97"/>
      <c r="BX1002" s="97"/>
      <c r="BY1002" s="97"/>
      <c r="BZ1002" s="97"/>
      <c r="CA1002" s="97"/>
      <c r="CB1002" s="97"/>
      <c r="CC1002" s="97"/>
      <c r="CD1002" s="97"/>
      <c r="CE1002" s="97"/>
      <c r="CF1002" s="97"/>
      <c r="CG1002" s="97"/>
      <c r="CH1002" s="97"/>
    </row>
    <row r="1003" spans="1:86">
      <c r="A1003" s="100"/>
      <c r="B1003" s="100"/>
      <c r="C1003" s="100"/>
      <c r="D1003" s="100"/>
      <c r="E1003" s="100"/>
      <c r="F1003" s="100"/>
      <c r="G1003" s="100"/>
      <c r="H1003" s="100"/>
      <c r="I1003" s="100"/>
      <c r="J1003" s="100"/>
      <c r="K1003" s="100"/>
      <c r="L1003" s="100"/>
      <c r="M1003" s="100"/>
      <c r="N1003" s="100"/>
      <c r="O1003" s="100"/>
      <c r="P1003" s="100"/>
      <c r="Q1003" s="100"/>
      <c r="R1003" s="100"/>
      <c r="S1003" s="100"/>
      <c r="T1003" s="100"/>
      <c r="U1003" s="100"/>
      <c r="V1003" s="100"/>
      <c r="W1003" s="100"/>
      <c r="X1003" s="100"/>
      <c r="Z1003" s="100"/>
      <c r="AA1003" s="100"/>
      <c r="AB1003" s="100"/>
      <c r="AC1003" s="100"/>
      <c r="AD1003" s="100"/>
      <c r="AE1003" s="100"/>
      <c r="AF1003" s="100"/>
      <c r="AG1003" s="100"/>
      <c r="AH1003" s="100"/>
      <c r="AI1003" s="100"/>
      <c r="AJ1003" s="100"/>
      <c r="AK1003" s="100"/>
      <c r="AL1003" s="100"/>
      <c r="AM1003" s="97"/>
      <c r="AN1003" s="97"/>
      <c r="AO1003" s="97"/>
      <c r="AP1003" s="97"/>
      <c r="AQ1003" s="97"/>
      <c r="AR1003" s="97"/>
      <c r="AS1003" s="97"/>
      <c r="AT1003" s="97"/>
      <c r="AU1003" s="97"/>
      <c r="AV1003" s="97"/>
      <c r="AW1003" s="97"/>
      <c r="AX1003" s="97"/>
      <c r="AY1003" s="97"/>
      <c r="AZ1003" s="97"/>
      <c r="BA1003" s="97"/>
      <c r="BB1003" s="97"/>
      <c r="BC1003" s="97"/>
      <c r="BD1003" s="97"/>
      <c r="BE1003" s="97"/>
      <c r="BF1003" s="97"/>
      <c r="BG1003" s="97"/>
      <c r="BH1003" s="97"/>
      <c r="BI1003" s="97"/>
      <c r="BJ1003" s="97"/>
      <c r="BK1003" s="97"/>
      <c r="BL1003" s="97"/>
      <c r="BM1003" s="97"/>
      <c r="BN1003" s="97"/>
      <c r="BO1003" s="97"/>
      <c r="BP1003" s="97"/>
      <c r="BQ1003" s="97"/>
      <c r="BR1003" s="97"/>
      <c r="BS1003" s="97"/>
      <c r="BT1003" s="97"/>
      <c r="BU1003" s="97"/>
      <c r="BV1003" s="97"/>
      <c r="BW1003" s="97"/>
      <c r="BX1003" s="97"/>
      <c r="BY1003" s="97"/>
      <c r="BZ1003" s="97"/>
      <c r="CA1003" s="97"/>
      <c r="CB1003" s="97"/>
      <c r="CC1003" s="97"/>
      <c r="CD1003" s="97"/>
      <c r="CE1003" s="97"/>
      <c r="CF1003" s="97"/>
      <c r="CG1003" s="97"/>
      <c r="CH1003" s="97"/>
    </row>
    <row r="1004" spans="1:86">
      <c r="A1004" s="100"/>
      <c r="B1004" s="100"/>
      <c r="C1004" s="100"/>
      <c r="D1004" s="100"/>
      <c r="E1004" s="100"/>
      <c r="F1004" s="100"/>
      <c r="G1004" s="100"/>
      <c r="H1004" s="100"/>
      <c r="I1004" s="100"/>
      <c r="J1004" s="100"/>
      <c r="K1004" s="100"/>
      <c r="L1004" s="100"/>
      <c r="M1004" s="100"/>
      <c r="N1004" s="100"/>
      <c r="O1004" s="100"/>
      <c r="P1004" s="100"/>
      <c r="Q1004" s="100"/>
      <c r="R1004" s="100"/>
      <c r="S1004" s="100"/>
      <c r="T1004" s="100"/>
      <c r="U1004" s="100"/>
      <c r="V1004" s="100"/>
      <c r="W1004" s="100"/>
      <c r="X1004" s="100"/>
      <c r="Z1004" s="100"/>
      <c r="AA1004" s="100"/>
      <c r="AB1004" s="100"/>
      <c r="AC1004" s="100"/>
      <c r="AD1004" s="100"/>
      <c r="AE1004" s="100"/>
      <c r="AF1004" s="100"/>
      <c r="AG1004" s="100"/>
      <c r="AH1004" s="100"/>
      <c r="AI1004" s="100"/>
      <c r="AJ1004" s="100"/>
      <c r="AK1004" s="100"/>
      <c r="AL1004" s="100"/>
      <c r="AM1004" s="97"/>
      <c r="AN1004" s="97"/>
      <c r="AO1004" s="97"/>
      <c r="AP1004" s="97"/>
      <c r="AQ1004" s="97"/>
      <c r="AR1004" s="97"/>
      <c r="AS1004" s="97"/>
      <c r="AT1004" s="97"/>
      <c r="AU1004" s="97"/>
      <c r="AV1004" s="97"/>
      <c r="AW1004" s="97"/>
      <c r="AX1004" s="97"/>
      <c r="AY1004" s="97"/>
      <c r="AZ1004" s="97"/>
      <c r="BA1004" s="97"/>
      <c r="BB1004" s="97"/>
      <c r="BC1004" s="97"/>
      <c r="BD1004" s="97"/>
      <c r="BE1004" s="97"/>
      <c r="BF1004" s="97"/>
      <c r="BG1004" s="97"/>
      <c r="BH1004" s="97"/>
      <c r="BI1004" s="97"/>
      <c r="BJ1004" s="97"/>
      <c r="BK1004" s="97"/>
      <c r="BL1004" s="97"/>
      <c r="BM1004" s="97"/>
      <c r="BN1004" s="97"/>
      <c r="BO1004" s="97"/>
      <c r="BP1004" s="97"/>
      <c r="BQ1004" s="97"/>
      <c r="BR1004" s="97"/>
      <c r="BS1004" s="97"/>
      <c r="BT1004" s="97"/>
      <c r="BU1004" s="97"/>
      <c r="BV1004" s="97"/>
      <c r="BW1004" s="97"/>
      <c r="BX1004" s="97"/>
      <c r="BY1004" s="97"/>
      <c r="BZ1004" s="97"/>
      <c r="CA1004" s="97"/>
      <c r="CB1004" s="97"/>
      <c r="CC1004" s="97"/>
      <c r="CD1004" s="97"/>
      <c r="CE1004" s="97"/>
      <c r="CF1004" s="97"/>
      <c r="CG1004" s="97"/>
      <c r="CH1004" s="97"/>
    </row>
    <row r="1005" spans="1:86">
      <c r="A1005" s="100"/>
      <c r="B1005" s="100"/>
      <c r="C1005" s="100"/>
      <c r="D1005" s="100"/>
      <c r="E1005" s="100"/>
      <c r="F1005" s="100"/>
      <c r="G1005" s="100"/>
      <c r="H1005" s="100"/>
      <c r="I1005" s="100"/>
      <c r="J1005" s="100"/>
      <c r="K1005" s="100"/>
      <c r="L1005" s="100"/>
      <c r="M1005" s="100"/>
      <c r="N1005" s="100"/>
      <c r="O1005" s="100"/>
      <c r="P1005" s="100"/>
      <c r="Q1005" s="100"/>
      <c r="R1005" s="100"/>
      <c r="S1005" s="100"/>
      <c r="T1005" s="100"/>
      <c r="U1005" s="100"/>
      <c r="V1005" s="100"/>
      <c r="W1005" s="100"/>
      <c r="X1005" s="100"/>
      <c r="Z1005" s="100"/>
      <c r="AA1005" s="100"/>
      <c r="AB1005" s="100"/>
      <c r="AC1005" s="100"/>
      <c r="AD1005" s="100"/>
      <c r="AE1005" s="100"/>
      <c r="AF1005" s="100"/>
      <c r="AG1005" s="100"/>
      <c r="AH1005" s="100"/>
      <c r="AI1005" s="100"/>
      <c r="AJ1005" s="100"/>
      <c r="AK1005" s="100"/>
      <c r="AL1005" s="100"/>
      <c r="AM1005" s="97"/>
      <c r="AN1005" s="97"/>
      <c r="AO1005" s="97"/>
      <c r="AP1005" s="97"/>
      <c r="AQ1005" s="97"/>
      <c r="AR1005" s="97"/>
      <c r="AS1005" s="97"/>
      <c r="AT1005" s="97"/>
      <c r="AU1005" s="97"/>
      <c r="AV1005" s="97"/>
      <c r="AW1005" s="97"/>
      <c r="AX1005" s="97"/>
      <c r="AY1005" s="97"/>
      <c r="AZ1005" s="97"/>
      <c r="BA1005" s="97"/>
      <c r="BB1005" s="97"/>
      <c r="BC1005" s="97"/>
      <c r="BD1005" s="97"/>
      <c r="BE1005" s="97"/>
      <c r="BF1005" s="97"/>
      <c r="BG1005" s="97"/>
      <c r="BH1005" s="97"/>
      <c r="BI1005" s="97"/>
      <c r="BJ1005" s="97"/>
      <c r="BK1005" s="97"/>
      <c r="BL1005" s="97"/>
      <c r="BM1005" s="97"/>
      <c r="BN1005" s="97"/>
      <c r="BO1005" s="97"/>
      <c r="BP1005" s="97"/>
      <c r="BQ1005" s="97"/>
      <c r="BR1005" s="97"/>
      <c r="BS1005" s="97"/>
      <c r="BT1005" s="97"/>
      <c r="BU1005" s="97"/>
      <c r="BV1005" s="97"/>
      <c r="BW1005" s="97"/>
      <c r="BX1005" s="97"/>
      <c r="BY1005" s="97"/>
      <c r="BZ1005" s="97"/>
      <c r="CA1005" s="97"/>
      <c r="CB1005" s="97"/>
      <c r="CC1005" s="97"/>
      <c r="CD1005" s="97"/>
      <c r="CE1005" s="97"/>
      <c r="CF1005" s="97"/>
      <c r="CG1005" s="97"/>
      <c r="CH1005" s="97"/>
    </row>
    <row r="1006" spans="1:86">
      <c r="A1006" s="100"/>
      <c r="B1006" s="100"/>
      <c r="C1006" s="100"/>
      <c r="D1006" s="100"/>
      <c r="E1006" s="100"/>
      <c r="F1006" s="100"/>
      <c r="G1006" s="100"/>
      <c r="H1006" s="100"/>
      <c r="I1006" s="100"/>
      <c r="J1006" s="100"/>
      <c r="K1006" s="100"/>
      <c r="L1006" s="100"/>
      <c r="M1006" s="100"/>
      <c r="N1006" s="100"/>
      <c r="O1006" s="100"/>
      <c r="P1006" s="100"/>
      <c r="Q1006" s="100"/>
      <c r="R1006" s="100"/>
      <c r="S1006" s="100"/>
      <c r="T1006" s="100"/>
      <c r="U1006" s="100"/>
      <c r="V1006" s="100"/>
      <c r="W1006" s="100"/>
      <c r="X1006" s="100"/>
      <c r="Z1006" s="100"/>
      <c r="AA1006" s="100"/>
      <c r="AB1006" s="100"/>
      <c r="AC1006" s="100"/>
      <c r="AD1006" s="100"/>
      <c r="AE1006" s="100"/>
      <c r="AF1006" s="100"/>
      <c r="AG1006" s="100"/>
      <c r="AH1006" s="100"/>
      <c r="AI1006" s="100"/>
      <c r="AJ1006" s="100"/>
      <c r="AK1006" s="100"/>
      <c r="AL1006" s="100"/>
      <c r="AM1006" s="97"/>
      <c r="AN1006" s="97"/>
      <c r="AO1006" s="97"/>
      <c r="AP1006" s="97"/>
      <c r="AQ1006" s="97"/>
      <c r="AR1006" s="97"/>
      <c r="AS1006" s="97"/>
      <c r="AT1006" s="97"/>
      <c r="AU1006" s="97"/>
      <c r="AV1006" s="97"/>
      <c r="AW1006" s="97"/>
      <c r="AX1006" s="97"/>
      <c r="AY1006" s="97"/>
      <c r="AZ1006" s="97"/>
      <c r="BA1006" s="97"/>
      <c r="BB1006" s="97"/>
      <c r="BC1006" s="97"/>
      <c r="BD1006" s="97"/>
      <c r="BE1006" s="97"/>
      <c r="BF1006" s="97"/>
      <c r="BG1006" s="97"/>
      <c r="BH1006" s="97"/>
      <c r="BI1006" s="97"/>
      <c r="BJ1006" s="97"/>
      <c r="BK1006" s="97"/>
      <c r="BL1006" s="97"/>
      <c r="BM1006" s="97"/>
      <c r="BN1006" s="97"/>
      <c r="BO1006" s="97"/>
      <c r="BP1006" s="97"/>
      <c r="BQ1006" s="97"/>
      <c r="BR1006" s="97"/>
      <c r="BS1006" s="97"/>
      <c r="BT1006" s="97"/>
      <c r="BU1006" s="97"/>
      <c r="BV1006" s="97"/>
      <c r="BW1006" s="97"/>
      <c r="BX1006" s="97"/>
      <c r="BY1006" s="97"/>
      <c r="BZ1006" s="97"/>
      <c r="CA1006" s="97"/>
      <c r="CB1006" s="97"/>
      <c r="CC1006" s="97"/>
      <c r="CD1006" s="97"/>
      <c r="CE1006" s="97"/>
      <c r="CF1006" s="97"/>
      <c r="CG1006" s="97"/>
      <c r="CH1006" s="97"/>
    </row>
    <row r="1007" spans="1:86">
      <c r="A1007" s="100"/>
      <c r="B1007" s="100"/>
      <c r="C1007" s="100"/>
      <c r="D1007" s="100"/>
      <c r="E1007" s="100"/>
      <c r="F1007" s="100"/>
      <c r="G1007" s="100"/>
      <c r="H1007" s="100"/>
      <c r="I1007" s="100"/>
      <c r="J1007" s="100"/>
      <c r="K1007" s="100"/>
      <c r="L1007" s="100"/>
      <c r="M1007" s="100"/>
      <c r="N1007" s="100"/>
      <c r="O1007" s="100"/>
      <c r="P1007" s="100"/>
      <c r="Q1007" s="100"/>
      <c r="R1007" s="100"/>
      <c r="S1007" s="100"/>
      <c r="T1007" s="100"/>
      <c r="U1007" s="100"/>
      <c r="V1007" s="100"/>
      <c r="W1007" s="100"/>
      <c r="X1007" s="100"/>
      <c r="Z1007" s="100"/>
      <c r="AA1007" s="100"/>
      <c r="AB1007" s="100"/>
      <c r="AC1007" s="100"/>
      <c r="AD1007" s="100"/>
      <c r="AE1007" s="100"/>
      <c r="AF1007" s="100"/>
      <c r="AG1007" s="100"/>
      <c r="AH1007" s="100"/>
      <c r="AI1007" s="100"/>
      <c r="AJ1007" s="100"/>
      <c r="AK1007" s="100"/>
      <c r="AL1007" s="100"/>
      <c r="AM1007" s="97"/>
      <c r="AN1007" s="97"/>
      <c r="AO1007" s="97"/>
      <c r="AP1007" s="97"/>
      <c r="AQ1007" s="97"/>
      <c r="AR1007" s="97"/>
      <c r="AS1007" s="97"/>
      <c r="AT1007" s="97"/>
      <c r="AU1007" s="97"/>
      <c r="AV1007" s="97"/>
      <c r="AW1007" s="97"/>
      <c r="AX1007" s="97"/>
      <c r="AY1007" s="97"/>
      <c r="AZ1007" s="97"/>
      <c r="BA1007" s="97"/>
      <c r="BB1007" s="97"/>
      <c r="BC1007" s="97"/>
      <c r="BD1007" s="97"/>
      <c r="BE1007" s="97"/>
      <c r="BF1007" s="97"/>
      <c r="BG1007" s="97"/>
      <c r="BH1007" s="97"/>
      <c r="BI1007" s="97"/>
      <c r="BJ1007" s="97"/>
      <c r="BK1007" s="97"/>
      <c r="BL1007" s="97"/>
      <c r="BM1007" s="97"/>
      <c r="BN1007" s="97"/>
      <c r="BO1007" s="97"/>
      <c r="BP1007" s="97"/>
      <c r="BQ1007" s="97"/>
      <c r="BR1007" s="97"/>
      <c r="BS1007" s="97"/>
      <c r="BT1007" s="97"/>
      <c r="BU1007" s="97"/>
      <c r="BV1007" s="97"/>
      <c r="BW1007" s="97"/>
      <c r="BX1007" s="97"/>
      <c r="BY1007" s="97"/>
      <c r="BZ1007" s="97"/>
      <c r="CA1007" s="97"/>
      <c r="CB1007" s="97"/>
      <c r="CC1007" s="97"/>
      <c r="CD1007" s="97"/>
      <c r="CE1007" s="97"/>
      <c r="CF1007" s="97"/>
      <c r="CG1007" s="97"/>
      <c r="CH1007" s="97"/>
    </row>
    <row r="1008" spans="1:86">
      <c r="A1008" s="100"/>
      <c r="B1008" s="100"/>
      <c r="C1008" s="100"/>
      <c r="D1008" s="100"/>
      <c r="E1008" s="100"/>
      <c r="F1008" s="100"/>
      <c r="G1008" s="100"/>
      <c r="H1008" s="100"/>
      <c r="I1008" s="100"/>
      <c r="J1008" s="100"/>
      <c r="K1008" s="100"/>
      <c r="L1008" s="100"/>
      <c r="M1008" s="100"/>
      <c r="N1008" s="100"/>
      <c r="O1008" s="100"/>
      <c r="P1008" s="100"/>
      <c r="Q1008" s="100"/>
      <c r="R1008" s="100"/>
      <c r="S1008" s="100"/>
      <c r="T1008" s="100"/>
      <c r="U1008" s="100"/>
      <c r="V1008" s="100"/>
      <c r="W1008" s="100"/>
      <c r="X1008" s="100"/>
      <c r="Z1008" s="100"/>
      <c r="AA1008" s="100"/>
      <c r="AB1008" s="100"/>
      <c r="AC1008" s="100"/>
      <c r="AD1008" s="100"/>
      <c r="AE1008" s="100"/>
      <c r="AF1008" s="100"/>
      <c r="AG1008" s="100"/>
      <c r="AH1008" s="100"/>
      <c r="AI1008" s="100"/>
      <c r="AJ1008" s="100"/>
      <c r="AK1008" s="100"/>
      <c r="AL1008" s="100"/>
      <c r="AM1008" s="97"/>
      <c r="AN1008" s="97"/>
      <c r="AO1008" s="97"/>
      <c r="AP1008" s="97"/>
      <c r="AQ1008" s="97"/>
      <c r="AR1008" s="97"/>
      <c r="AS1008" s="97"/>
      <c r="AT1008" s="97"/>
      <c r="AU1008" s="97"/>
      <c r="AV1008" s="97"/>
      <c r="AW1008" s="97"/>
      <c r="AX1008" s="97"/>
      <c r="AY1008" s="97"/>
      <c r="AZ1008" s="97"/>
      <c r="BA1008" s="97"/>
      <c r="BB1008" s="97"/>
      <c r="BC1008" s="97"/>
      <c r="BD1008" s="97"/>
      <c r="BE1008" s="97"/>
      <c r="BF1008" s="97"/>
      <c r="BG1008" s="97"/>
      <c r="BH1008" s="97"/>
      <c r="BI1008" s="97"/>
      <c r="BJ1008" s="97"/>
      <c r="BK1008" s="97"/>
      <c r="BL1008" s="97"/>
      <c r="BM1008" s="97"/>
      <c r="BN1008" s="97"/>
      <c r="BO1008" s="97"/>
      <c r="BP1008" s="97"/>
      <c r="BQ1008" s="97"/>
      <c r="BR1008" s="97"/>
      <c r="BS1008" s="97"/>
      <c r="BT1008" s="97"/>
      <c r="BU1008" s="97"/>
      <c r="BV1008" s="97"/>
      <c r="BW1008" s="97"/>
      <c r="BX1008" s="97"/>
      <c r="BY1008" s="97"/>
      <c r="BZ1008" s="97"/>
      <c r="CA1008" s="97"/>
      <c r="CB1008" s="97"/>
      <c r="CC1008" s="97"/>
      <c r="CD1008" s="97"/>
      <c r="CE1008" s="97"/>
      <c r="CF1008" s="97"/>
      <c r="CG1008" s="97"/>
      <c r="CH1008" s="97"/>
    </row>
    <row r="1009" spans="1:86">
      <c r="A1009" s="100"/>
      <c r="B1009" s="100"/>
      <c r="C1009" s="100"/>
      <c r="D1009" s="100"/>
      <c r="E1009" s="100"/>
      <c r="F1009" s="100"/>
      <c r="G1009" s="100"/>
      <c r="H1009" s="100"/>
      <c r="I1009" s="100"/>
      <c r="J1009" s="100"/>
      <c r="K1009" s="100"/>
      <c r="L1009" s="100"/>
      <c r="M1009" s="100"/>
      <c r="N1009" s="100"/>
      <c r="O1009" s="100"/>
      <c r="P1009" s="100"/>
      <c r="Q1009" s="100"/>
      <c r="R1009" s="100"/>
      <c r="S1009" s="100"/>
      <c r="T1009" s="100"/>
      <c r="U1009" s="100"/>
      <c r="V1009" s="100"/>
      <c r="W1009" s="100"/>
      <c r="X1009" s="100"/>
      <c r="Z1009" s="100"/>
      <c r="AA1009" s="100"/>
      <c r="AB1009" s="100"/>
      <c r="AC1009" s="100"/>
      <c r="AD1009" s="100"/>
      <c r="AE1009" s="100"/>
      <c r="AF1009" s="100"/>
      <c r="AG1009" s="100"/>
      <c r="AH1009" s="100"/>
      <c r="AI1009" s="100"/>
      <c r="AJ1009" s="100"/>
      <c r="AK1009" s="100"/>
      <c r="AL1009" s="100"/>
      <c r="AM1009" s="97"/>
      <c r="AN1009" s="97"/>
      <c r="AO1009" s="97"/>
      <c r="AP1009" s="97"/>
      <c r="AQ1009" s="97"/>
      <c r="AR1009" s="97"/>
      <c r="AS1009" s="97"/>
      <c r="AT1009" s="97"/>
      <c r="AU1009" s="97"/>
      <c r="AV1009" s="97"/>
      <c r="AW1009" s="97"/>
      <c r="AX1009" s="97"/>
      <c r="AY1009" s="97"/>
      <c r="AZ1009" s="97"/>
      <c r="BA1009" s="97"/>
      <c r="BB1009" s="97"/>
      <c r="BC1009" s="97"/>
      <c r="BD1009" s="97"/>
      <c r="BE1009" s="97"/>
      <c r="BF1009" s="97"/>
      <c r="BG1009" s="97"/>
      <c r="BH1009" s="97"/>
      <c r="BI1009" s="97"/>
      <c r="BJ1009" s="97"/>
      <c r="BK1009" s="97"/>
      <c r="BL1009" s="97"/>
      <c r="BM1009" s="97"/>
      <c r="BN1009" s="97"/>
      <c r="BO1009" s="97"/>
      <c r="BP1009" s="97"/>
      <c r="BQ1009" s="97"/>
      <c r="BR1009" s="97"/>
      <c r="BS1009" s="97"/>
      <c r="BT1009" s="97"/>
      <c r="BU1009" s="97"/>
      <c r="BV1009" s="97"/>
      <c r="BW1009" s="97"/>
      <c r="BX1009" s="97"/>
      <c r="BY1009" s="97"/>
      <c r="BZ1009" s="97"/>
      <c r="CA1009" s="97"/>
      <c r="CB1009" s="97"/>
      <c r="CC1009" s="97"/>
      <c r="CD1009" s="97"/>
      <c r="CE1009" s="97"/>
      <c r="CF1009" s="97"/>
      <c r="CG1009" s="97"/>
      <c r="CH1009" s="97"/>
    </row>
    <row r="1010" spans="1:86">
      <c r="A1010" s="100"/>
      <c r="B1010" s="100"/>
      <c r="C1010" s="100"/>
      <c r="D1010" s="100"/>
      <c r="E1010" s="100"/>
      <c r="F1010" s="100"/>
      <c r="G1010" s="100"/>
      <c r="H1010" s="100"/>
      <c r="I1010" s="100"/>
      <c r="J1010" s="100"/>
      <c r="K1010" s="100"/>
      <c r="L1010" s="100"/>
      <c r="M1010" s="100"/>
      <c r="N1010" s="100"/>
      <c r="O1010" s="100"/>
      <c r="P1010" s="100"/>
      <c r="Q1010" s="100"/>
      <c r="R1010" s="100"/>
      <c r="S1010" s="100"/>
      <c r="T1010" s="100"/>
      <c r="U1010" s="100"/>
      <c r="V1010" s="100"/>
      <c r="W1010" s="100"/>
      <c r="X1010" s="100"/>
      <c r="Z1010" s="100"/>
      <c r="AA1010" s="100"/>
      <c r="AB1010" s="100"/>
      <c r="AC1010" s="100"/>
      <c r="AD1010" s="100"/>
      <c r="AE1010" s="100"/>
      <c r="AF1010" s="100"/>
      <c r="AG1010" s="100"/>
      <c r="AH1010" s="100"/>
      <c r="AI1010" s="100"/>
      <c r="AJ1010" s="100"/>
      <c r="AK1010" s="100"/>
      <c r="AL1010" s="100"/>
      <c r="AM1010" s="97"/>
      <c r="AN1010" s="97"/>
      <c r="AO1010" s="97"/>
      <c r="AP1010" s="97"/>
      <c r="AQ1010" s="97"/>
      <c r="AR1010" s="97"/>
      <c r="AS1010" s="97"/>
      <c r="AT1010" s="97"/>
      <c r="AU1010" s="97"/>
      <c r="AV1010" s="97"/>
      <c r="AW1010" s="97"/>
      <c r="AX1010" s="97"/>
      <c r="AY1010" s="97"/>
      <c r="AZ1010" s="97"/>
      <c r="BA1010" s="97"/>
      <c r="BB1010" s="97"/>
      <c r="BC1010" s="97"/>
      <c r="BD1010" s="97"/>
      <c r="BE1010" s="97"/>
      <c r="BF1010" s="97"/>
      <c r="BG1010" s="97"/>
      <c r="BH1010" s="97"/>
      <c r="BI1010" s="97"/>
      <c r="BJ1010" s="97"/>
      <c r="BK1010" s="97"/>
      <c r="BL1010" s="97"/>
      <c r="BM1010" s="97"/>
      <c r="BN1010" s="97"/>
      <c r="BO1010" s="97"/>
      <c r="BP1010" s="97"/>
      <c r="BQ1010" s="97"/>
      <c r="BR1010" s="97"/>
      <c r="BS1010" s="97"/>
      <c r="BT1010" s="97"/>
      <c r="BU1010" s="97"/>
      <c r="BV1010" s="97"/>
      <c r="BW1010" s="97"/>
      <c r="BX1010" s="97"/>
      <c r="BY1010" s="97"/>
      <c r="BZ1010" s="97"/>
      <c r="CA1010" s="97"/>
      <c r="CB1010" s="97"/>
      <c r="CC1010" s="97"/>
      <c r="CD1010" s="97"/>
      <c r="CE1010" s="97"/>
      <c r="CF1010" s="97"/>
      <c r="CG1010" s="97"/>
      <c r="CH1010" s="97"/>
    </row>
    <row r="1011" spans="1:86">
      <c r="A1011" s="100"/>
      <c r="B1011" s="100"/>
      <c r="C1011" s="100"/>
      <c r="D1011" s="100"/>
      <c r="E1011" s="100"/>
      <c r="F1011" s="100"/>
      <c r="G1011" s="100"/>
      <c r="H1011" s="100"/>
      <c r="I1011" s="100"/>
      <c r="J1011" s="100"/>
      <c r="K1011" s="100"/>
      <c r="L1011" s="100"/>
      <c r="M1011" s="100"/>
      <c r="N1011" s="100"/>
      <c r="O1011" s="100"/>
      <c r="P1011" s="100"/>
      <c r="Q1011" s="100"/>
      <c r="R1011" s="100"/>
      <c r="S1011" s="100"/>
      <c r="T1011" s="100"/>
      <c r="U1011" s="100"/>
      <c r="V1011" s="100"/>
      <c r="W1011" s="100"/>
      <c r="X1011" s="100"/>
      <c r="Z1011" s="100"/>
      <c r="AA1011" s="100"/>
      <c r="AB1011" s="100"/>
      <c r="AC1011" s="100"/>
      <c r="AD1011" s="100"/>
      <c r="AE1011" s="100"/>
      <c r="AF1011" s="100"/>
      <c r="AG1011" s="100"/>
      <c r="AH1011" s="100"/>
      <c r="AI1011" s="100"/>
      <c r="AJ1011" s="100"/>
      <c r="AK1011" s="100"/>
      <c r="AL1011" s="100"/>
      <c r="AM1011" s="97"/>
      <c r="AN1011" s="97"/>
      <c r="AO1011" s="97"/>
      <c r="AP1011" s="97"/>
      <c r="AQ1011" s="97"/>
      <c r="AR1011" s="97"/>
      <c r="AS1011" s="97"/>
      <c r="AT1011" s="97"/>
      <c r="AU1011" s="97"/>
      <c r="AV1011" s="97"/>
      <c r="AW1011" s="97"/>
      <c r="AX1011" s="97"/>
      <c r="AY1011" s="97"/>
      <c r="AZ1011" s="97"/>
      <c r="BA1011" s="97"/>
      <c r="BB1011" s="97"/>
      <c r="BC1011" s="97"/>
      <c r="BD1011" s="97"/>
      <c r="BE1011" s="97"/>
      <c r="BF1011" s="97"/>
      <c r="BG1011" s="97"/>
      <c r="BH1011" s="97"/>
      <c r="BI1011" s="97"/>
      <c r="BJ1011" s="97"/>
      <c r="BK1011" s="97"/>
      <c r="BL1011" s="97"/>
      <c r="BM1011" s="97"/>
      <c r="BN1011" s="97"/>
      <c r="BO1011" s="97"/>
      <c r="BP1011" s="97"/>
      <c r="BQ1011" s="97"/>
      <c r="BR1011" s="97"/>
      <c r="BS1011" s="97"/>
      <c r="BT1011" s="97"/>
      <c r="BU1011" s="97"/>
      <c r="BV1011" s="97"/>
      <c r="BW1011" s="97"/>
      <c r="BX1011" s="97"/>
      <c r="BY1011" s="97"/>
      <c r="BZ1011" s="97"/>
      <c r="CA1011" s="97"/>
      <c r="CB1011" s="97"/>
      <c r="CC1011" s="97"/>
      <c r="CD1011" s="97"/>
      <c r="CE1011" s="97"/>
      <c r="CF1011" s="97"/>
      <c r="CG1011" s="97"/>
      <c r="CH1011" s="97"/>
    </row>
    <row r="1012" spans="1:86">
      <c r="A1012" s="100"/>
      <c r="B1012" s="100"/>
      <c r="C1012" s="100"/>
      <c r="D1012" s="100"/>
      <c r="E1012" s="100"/>
      <c r="F1012" s="100"/>
      <c r="G1012" s="100"/>
      <c r="H1012" s="100"/>
      <c r="I1012" s="100"/>
      <c r="J1012" s="100"/>
      <c r="K1012" s="100"/>
      <c r="L1012" s="100"/>
      <c r="M1012" s="100"/>
      <c r="N1012" s="100"/>
      <c r="O1012" s="100"/>
      <c r="P1012" s="100"/>
      <c r="Q1012" s="100"/>
      <c r="R1012" s="100"/>
      <c r="S1012" s="100"/>
      <c r="T1012" s="100"/>
      <c r="U1012" s="100"/>
      <c r="V1012" s="100"/>
      <c r="W1012" s="100"/>
      <c r="X1012" s="100"/>
      <c r="Z1012" s="100"/>
      <c r="AA1012" s="100"/>
      <c r="AB1012" s="100"/>
      <c r="AC1012" s="100"/>
      <c r="AD1012" s="100"/>
      <c r="AE1012" s="100"/>
      <c r="AF1012" s="100"/>
      <c r="AG1012" s="100"/>
      <c r="AH1012" s="100"/>
      <c r="AI1012" s="100"/>
      <c r="AJ1012" s="100"/>
      <c r="AK1012" s="100"/>
      <c r="AL1012" s="100"/>
      <c r="AM1012" s="97"/>
      <c r="AN1012" s="97"/>
      <c r="AO1012" s="97"/>
      <c r="AP1012" s="97"/>
      <c r="AQ1012" s="97"/>
      <c r="AR1012" s="97"/>
      <c r="AS1012" s="97"/>
      <c r="AT1012" s="97"/>
      <c r="AU1012" s="97"/>
      <c r="AV1012" s="97"/>
      <c r="AW1012" s="97"/>
      <c r="AX1012" s="97"/>
      <c r="AY1012" s="97"/>
      <c r="AZ1012" s="97"/>
      <c r="BA1012" s="97"/>
      <c r="BB1012" s="97"/>
      <c r="BC1012" s="97"/>
      <c r="BD1012" s="97"/>
      <c r="BE1012" s="97"/>
      <c r="BF1012" s="97"/>
      <c r="BG1012" s="97"/>
      <c r="BH1012" s="97"/>
      <c r="BI1012" s="97"/>
      <c r="BJ1012" s="97"/>
      <c r="BK1012" s="97"/>
      <c r="BL1012" s="97"/>
      <c r="BM1012" s="97"/>
      <c r="BN1012" s="97"/>
      <c r="BO1012" s="97"/>
      <c r="BP1012" s="97"/>
      <c r="BQ1012" s="97"/>
      <c r="BR1012" s="97"/>
      <c r="BS1012" s="97"/>
      <c r="BT1012" s="97"/>
      <c r="BU1012" s="97"/>
      <c r="BV1012" s="97"/>
      <c r="BW1012" s="97"/>
      <c r="BX1012" s="97"/>
      <c r="BY1012" s="97"/>
      <c r="BZ1012" s="97"/>
      <c r="CA1012" s="97"/>
      <c r="CB1012" s="97"/>
      <c r="CC1012" s="97"/>
      <c r="CD1012" s="97"/>
      <c r="CE1012" s="97"/>
      <c r="CF1012" s="97"/>
      <c r="CG1012" s="97"/>
      <c r="CH1012" s="97"/>
    </row>
    <row r="1013" spans="1:86">
      <c r="A1013" s="100"/>
      <c r="B1013" s="100"/>
      <c r="C1013" s="100"/>
      <c r="D1013" s="100"/>
      <c r="E1013" s="100"/>
      <c r="F1013" s="100"/>
      <c r="G1013" s="100"/>
      <c r="H1013" s="100"/>
      <c r="I1013" s="100"/>
      <c r="J1013" s="100"/>
      <c r="K1013" s="100"/>
      <c r="L1013" s="100"/>
      <c r="M1013" s="100"/>
      <c r="N1013" s="100"/>
      <c r="O1013" s="100"/>
      <c r="P1013" s="100"/>
      <c r="Q1013" s="100"/>
      <c r="R1013" s="100"/>
      <c r="S1013" s="100"/>
      <c r="T1013" s="100"/>
      <c r="U1013" s="100"/>
      <c r="V1013" s="100"/>
      <c r="W1013" s="100"/>
      <c r="X1013" s="100"/>
      <c r="Z1013" s="100"/>
      <c r="AA1013" s="100"/>
      <c r="AB1013" s="100"/>
      <c r="AC1013" s="100"/>
      <c r="AD1013" s="100"/>
      <c r="AE1013" s="100"/>
      <c r="AF1013" s="100"/>
      <c r="AG1013" s="100"/>
      <c r="AH1013" s="100"/>
      <c r="AI1013" s="100"/>
      <c r="AJ1013" s="100"/>
      <c r="AK1013" s="100"/>
      <c r="AL1013" s="100"/>
      <c r="AM1013" s="97"/>
      <c r="AN1013" s="97"/>
      <c r="AO1013" s="97"/>
      <c r="AP1013" s="97"/>
      <c r="AQ1013" s="97"/>
      <c r="AR1013" s="97"/>
      <c r="AS1013" s="97"/>
      <c r="AT1013" s="97"/>
      <c r="AU1013" s="97"/>
      <c r="AV1013" s="97"/>
      <c r="AW1013" s="97"/>
      <c r="AX1013" s="97"/>
      <c r="AY1013" s="97"/>
      <c r="AZ1013" s="97"/>
      <c r="BA1013" s="97"/>
      <c r="BB1013" s="97"/>
      <c r="BC1013" s="97"/>
      <c r="BD1013" s="97"/>
      <c r="BE1013" s="97"/>
      <c r="BF1013" s="97"/>
      <c r="BG1013" s="97"/>
      <c r="BH1013" s="97"/>
      <c r="BI1013" s="97"/>
      <c r="BJ1013" s="97"/>
      <c r="BK1013" s="97"/>
      <c r="BL1013" s="97"/>
      <c r="BM1013" s="97"/>
      <c r="BN1013" s="97"/>
      <c r="BO1013" s="97"/>
      <c r="BP1013" s="97"/>
      <c r="BQ1013" s="97"/>
      <c r="BR1013" s="97"/>
      <c r="BS1013" s="97"/>
      <c r="BT1013" s="97"/>
      <c r="BU1013" s="97"/>
      <c r="BV1013" s="97"/>
      <c r="BW1013" s="97"/>
      <c r="BX1013" s="97"/>
      <c r="BY1013" s="97"/>
      <c r="BZ1013" s="97"/>
      <c r="CA1013" s="97"/>
      <c r="CB1013" s="97"/>
      <c r="CC1013" s="97"/>
      <c r="CD1013" s="97"/>
      <c r="CE1013" s="97"/>
      <c r="CF1013" s="97"/>
      <c r="CG1013" s="97"/>
      <c r="CH1013" s="97"/>
    </row>
    <row r="1014" spans="1:86">
      <c r="A1014" s="100"/>
      <c r="B1014" s="100"/>
      <c r="C1014" s="100"/>
      <c r="D1014" s="100"/>
      <c r="E1014" s="100"/>
      <c r="F1014" s="100"/>
      <c r="G1014" s="100"/>
      <c r="H1014" s="100"/>
      <c r="I1014" s="100"/>
      <c r="J1014" s="100"/>
      <c r="K1014" s="100"/>
      <c r="L1014" s="100"/>
      <c r="M1014" s="100"/>
      <c r="N1014" s="100"/>
      <c r="O1014" s="100"/>
      <c r="P1014" s="100"/>
      <c r="Q1014" s="100"/>
      <c r="R1014" s="100"/>
      <c r="S1014" s="100"/>
      <c r="T1014" s="100"/>
      <c r="U1014" s="100"/>
      <c r="V1014" s="100"/>
      <c r="W1014" s="100"/>
      <c r="X1014" s="100"/>
      <c r="Z1014" s="100"/>
      <c r="AA1014" s="100"/>
      <c r="AB1014" s="100"/>
      <c r="AC1014" s="100"/>
      <c r="AD1014" s="100"/>
      <c r="AE1014" s="100"/>
      <c r="AF1014" s="100"/>
      <c r="AG1014" s="100"/>
      <c r="AH1014" s="100"/>
      <c r="AI1014" s="100"/>
      <c r="AJ1014" s="100"/>
      <c r="AK1014" s="100"/>
      <c r="AL1014" s="100"/>
      <c r="AM1014" s="97"/>
      <c r="AN1014" s="97"/>
      <c r="AO1014" s="97"/>
      <c r="AP1014" s="97"/>
      <c r="AQ1014" s="97"/>
      <c r="AR1014" s="97"/>
      <c r="AS1014" s="97"/>
      <c r="AT1014" s="97"/>
      <c r="AU1014" s="97"/>
      <c r="AV1014" s="97"/>
      <c r="AW1014" s="97"/>
      <c r="AX1014" s="97"/>
      <c r="AY1014" s="97"/>
      <c r="AZ1014" s="97"/>
      <c r="BA1014" s="97"/>
      <c r="BB1014" s="97"/>
      <c r="BC1014" s="97"/>
      <c r="BD1014" s="97"/>
      <c r="BE1014" s="97"/>
      <c r="BF1014" s="97"/>
      <c r="BG1014" s="97"/>
      <c r="BH1014" s="97"/>
      <c r="BI1014" s="97"/>
      <c r="BJ1014" s="97"/>
      <c r="BK1014" s="97"/>
      <c r="BL1014" s="97"/>
      <c r="BM1014" s="97"/>
      <c r="BN1014" s="97"/>
      <c r="BO1014" s="97"/>
      <c r="BP1014" s="97"/>
      <c r="BQ1014" s="97"/>
      <c r="BR1014" s="97"/>
      <c r="BS1014" s="97"/>
      <c r="BT1014" s="97"/>
      <c r="BU1014" s="97"/>
      <c r="BV1014" s="97"/>
      <c r="BW1014" s="97"/>
      <c r="BX1014" s="97"/>
      <c r="BY1014" s="97"/>
      <c r="BZ1014" s="97"/>
      <c r="CA1014" s="97"/>
      <c r="CB1014" s="97"/>
      <c r="CC1014" s="97"/>
      <c r="CD1014" s="97"/>
      <c r="CE1014" s="97"/>
      <c r="CF1014" s="97"/>
      <c r="CG1014" s="97"/>
      <c r="CH1014" s="97"/>
    </row>
    <row r="1015" spans="1:86">
      <c r="A1015" s="100"/>
      <c r="B1015" s="100"/>
      <c r="C1015" s="100"/>
      <c r="D1015" s="100"/>
      <c r="E1015" s="100"/>
      <c r="F1015" s="100"/>
      <c r="G1015" s="100"/>
      <c r="H1015" s="100"/>
      <c r="I1015" s="100"/>
      <c r="J1015" s="100"/>
      <c r="K1015" s="100"/>
      <c r="L1015" s="100"/>
      <c r="M1015" s="100"/>
      <c r="N1015" s="100"/>
      <c r="O1015" s="100"/>
      <c r="P1015" s="100"/>
      <c r="Q1015" s="100"/>
      <c r="R1015" s="100"/>
      <c r="S1015" s="100"/>
      <c r="T1015" s="100"/>
      <c r="U1015" s="100"/>
      <c r="V1015" s="100"/>
      <c r="W1015" s="100"/>
      <c r="X1015" s="100"/>
      <c r="Z1015" s="100"/>
      <c r="AA1015" s="100"/>
      <c r="AB1015" s="100"/>
      <c r="AC1015" s="100"/>
      <c r="AD1015" s="100"/>
      <c r="AE1015" s="100"/>
      <c r="AF1015" s="100"/>
      <c r="AG1015" s="100"/>
      <c r="AH1015" s="100"/>
      <c r="AI1015" s="100"/>
      <c r="AJ1015" s="100"/>
      <c r="AK1015" s="100"/>
      <c r="AL1015" s="100"/>
      <c r="AM1015" s="97"/>
      <c r="AN1015" s="97"/>
      <c r="AO1015" s="97"/>
      <c r="AP1015" s="97"/>
      <c r="AQ1015" s="97"/>
      <c r="AR1015" s="97"/>
      <c r="AS1015" s="97"/>
      <c r="AT1015" s="97"/>
      <c r="AU1015" s="97"/>
      <c r="AV1015" s="97"/>
      <c r="AW1015" s="97"/>
      <c r="AX1015" s="97"/>
      <c r="AY1015" s="97"/>
      <c r="AZ1015" s="97"/>
      <c r="BA1015" s="97"/>
      <c r="BB1015" s="97"/>
      <c r="BC1015" s="97"/>
      <c r="BD1015" s="97"/>
      <c r="BE1015" s="97"/>
      <c r="BF1015" s="97"/>
      <c r="BG1015" s="97"/>
      <c r="BH1015" s="97"/>
      <c r="BI1015" s="97"/>
      <c r="BJ1015" s="97"/>
      <c r="BK1015" s="97"/>
      <c r="BL1015" s="97"/>
      <c r="BM1015" s="97"/>
      <c r="BN1015" s="97"/>
      <c r="BO1015" s="97"/>
      <c r="BP1015" s="97"/>
      <c r="BQ1015" s="97"/>
      <c r="BR1015" s="97"/>
      <c r="BS1015" s="97"/>
      <c r="BT1015" s="97"/>
      <c r="BU1015" s="97"/>
      <c r="BV1015" s="97"/>
      <c r="BW1015" s="97"/>
      <c r="BX1015" s="97"/>
      <c r="BY1015" s="97"/>
      <c r="BZ1015" s="97"/>
      <c r="CA1015" s="97"/>
      <c r="CB1015" s="97"/>
      <c r="CC1015" s="97"/>
      <c r="CD1015" s="97"/>
      <c r="CE1015" s="97"/>
      <c r="CF1015" s="97"/>
      <c r="CG1015" s="97"/>
      <c r="CH1015" s="97"/>
    </row>
    <row r="1016" spans="1:86">
      <c r="A1016" s="100"/>
      <c r="B1016" s="100"/>
      <c r="C1016" s="100"/>
      <c r="D1016" s="100"/>
      <c r="E1016" s="100"/>
      <c r="F1016" s="100"/>
      <c r="G1016" s="100"/>
      <c r="H1016" s="100"/>
      <c r="I1016" s="100"/>
      <c r="J1016" s="100"/>
      <c r="K1016" s="100"/>
      <c r="L1016" s="100"/>
      <c r="M1016" s="100"/>
      <c r="N1016" s="100"/>
      <c r="O1016" s="100"/>
      <c r="P1016" s="100"/>
      <c r="Q1016" s="100"/>
      <c r="R1016" s="100"/>
      <c r="S1016" s="100"/>
      <c r="T1016" s="100"/>
      <c r="U1016" s="100"/>
      <c r="V1016" s="100"/>
      <c r="W1016" s="100"/>
      <c r="X1016" s="100"/>
      <c r="Z1016" s="100"/>
      <c r="AA1016" s="100"/>
      <c r="AB1016" s="100"/>
      <c r="AC1016" s="100"/>
      <c r="AD1016" s="100"/>
      <c r="AE1016" s="100"/>
      <c r="AF1016" s="100"/>
      <c r="AG1016" s="100"/>
      <c r="AH1016" s="100"/>
      <c r="AI1016" s="100"/>
      <c r="AJ1016" s="100"/>
      <c r="AK1016" s="100"/>
      <c r="AL1016" s="100"/>
      <c r="AM1016" s="97"/>
      <c r="AN1016" s="97"/>
      <c r="AO1016" s="97"/>
      <c r="AP1016" s="97"/>
      <c r="AQ1016" s="97"/>
      <c r="AR1016" s="97"/>
      <c r="AS1016" s="97"/>
      <c r="AT1016" s="97"/>
      <c r="AU1016" s="97"/>
      <c r="AV1016" s="97"/>
      <c r="AW1016" s="97"/>
      <c r="AX1016" s="97"/>
      <c r="AY1016" s="97"/>
      <c r="AZ1016" s="97"/>
      <c r="BA1016" s="97"/>
      <c r="BB1016" s="97"/>
      <c r="BC1016" s="97"/>
      <c r="BD1016" s="97"/>
      <c r="BE1016" s="97"/>
      <c r="BF1016" s="97"/>
      <c r="BG1016" s="97"/>
      <c r="BH1016" s="97"/>
      <c r="BI1016" s="97"/>
      <c r="BJ1016" s="97"/>
      <c r="BK1016" s="97"/>
      <c r="BL1016" s="97"/>
      <c r="BM1016" s="97"/>
      <c r="BN1016" s="97"/>
      <c r="BO1016" s="97"/>
      <c r="BP1016" s="97"/>
      <c r="BQ1016" s="97"/>
      <c r="BR1016" s="97"/>
      <c r="BS1016" s="97"/>
      <c r="BT1016" s="97"/>
      <c r="BU1016" s="97"/>
      <c r="BV1016" s="97"/>
      <c r="BW1016" s="97"/>
      <c r="BX1016" s="97"/>
      <c r="BY1016" s="97"/>
      <c r="BZ1016" s="97"/>
      <c r="CA1016" s="97"/>
      <c r="CB1016" s="97"/>
      <c r="CC1016" s="97"/>
      <c r="CD1016" s="97"/>
      <c r="CE1016" s="97"/>
      <c r="CF1016" s="97"/>
      <c r="CG1016" s="97"/>
      <c r="CH1016" s="97"/>
    </row>
    <row r="1017" spans="1:86">
      <c r="A1017" s="100"/>
      <c r="B1017" s="100"/>
      <c r="C1017" s="100"/>
      <c r="D1017" s="100"/>
      <c r="E1017" s="100"/>
      <c r="F1017" s="100"/>
      <c r="G1017" s="100"/>
      <c r="H1017" s="100"/>
      <c r="I1017" s="100"/>
      <c r="J1017" s="100"/>
      <c r="K1017" s="100"/>
      <c r="L1017" s="100"/>
      <c r="M1017" s="100"/>
      <c r="N1017" s="100"/>
      <c r="O1017" s="100"/>
      <c r="P1017" s="100"/>
      <c r="Q1017" s="100"/>
      <c r="R1017" s="100"/>
      <c r="S1017" s="100"/>
      <c r="T1017" s="100"/>
      <c r="U1017" s="100"/>
      <c r="V1017" s="100"/>
      <c r="W1017" s="100"/>
      <c r="X1017" s="100"/>
      <c r="Z1017" s="100"/>
      <c r="AA1017" s="100"/>
      <c r="AB1017" s="100"/>
      <c r="AC1017" s="100"/>
      <c r="AD1017" s="100"/>
      <c r="AE1017" s="100"/>
      <c r="AF1017" s="100"/>
      <c r="AG1017" s="100"/>
      <c r="AH1017" s="100"/>
      <c r="AI1017" s="100"/>
      <c r="AJ1017" s="100"/>
      <c r="AK1017" s="100"/>
      <c r="AL1017" s="100"/>
      <c r="AM1017" s="97"/>
      <c r="AN1017" s="97"/>
      <c r="AO1017" s="97"/>
      <c r="AP1017" s="97"/>
      <c r="AQ1017" s="97"/>
      <c r="AR1017" s="97"/>
      <c r="AS1017" s="97"/>
      <c r="AT1017" s="97"/>
      <c r="AU1017" s="97"/>
      <c r="AV1017" s="97"/>
      <c r="AW1017" s="97"/>
      <c r="AX1017" s="97"/>
      <c r="AY1017" s="97"/>
      <c r="AZ1017" s="97"/>
      <c r="BA1017" s="97"/>
      <c r="BB1017" s="97"/>
      <c r="BC1017" s="97"/>
      <c r="BD1017" s="97"/>
      <c r="BE1017" s="97"/>
      <c r="BF1017" s="97"/>
      <c r="BG1017" s="97"/>
      <c r="BH1017" s="97"/>
      <c r="BI1017" s="97"/>
      <c r="BJ1017" s="97"/>
      <c r="BK1017" s="97"/>
      <c r="BL1017" s="97"/>
      <c r="BM1017" s="97"/>
      <c r="BN1017" s="97"/>
      <c r="BO1017" s="97"/>
      <c r="BP1017" s="97"/>
      <c r="BQ1017" s="97"/>
      <c r="BR1017" s="97"/>
      <c r="BS1017" s="97"/>
      <c r="BT1017" s="97"/>
      <c r="BU1017" s="97"/>
      <c r="BV1017" s="97"/>
      <c r="BW1017" s="97"/>
      <c r="BX1017" s="97"/>
      <c r="BY1017" s="97"/>
      <c r="BZ1017" s="97"/>
      <c r="CA1017" s="97"/>
      <c r="CB1017" s="97"/>
      <c r="CC1017" s="97"/>
      <c r="CD1017" s="97"/>
      <c r="CE1017" s="97"/>
      <c r="CF1017" s="97"/>
      <c r="CG1017" s="97"/>
      <c r="CH1017" s="97"/>
    </row>
    <row r="1018" spans="1:86">
      <c r="A1018" s="100"/>
      <c r="B1018" s="100"/>
      <c r="C1018" s="100"/>
      <c r="D1018" s="100"/>
      <c r="E1018" s="100"/>
      <c r="F1018" s="100"/>
      <c r="G1018" s="100"/>
      <c r="H1018" s="100"/>
      <c r="I1018" s="100"/>
      <c r="J1018" s="100"/>
      <c r="K1018" s="100"/>
      <c r="L1018" s="100"/>
      <c r="M1018" s="100"/>
      <c r="N1018" s="100"/>
      <c r="O1018" s="100"/>
      <c r="P1018" s="100"/>
      <c r="Q1018" s="100"/>
      <c r="R1018" s="100"/>
      <c r="S1018" s="100"/>
      <c r="T1018" s="100"/>
      <c r="U1018" s="100"/>
      <c r="V1018" s="100"/>
      <c r="W1018" s="100"/>
      <c r="X1018" s="100"/>
      <c r="Z1018" s="100"/>
      <c r="AA1018" s="100"/>
      <c r="AB1018" s="100"/>
      <c r="AC1018" s="100"/>
      <c r="AD1018" s="100"/>
      <c r="AE1018" s="100"/>
      <c r="AF1018" s="100"/>
      <c r="AG1018" s="100"/>
      <c r="AH1018" s="100"/>
      <c r="AI1018" s="100"/>
      <c r="AJ1018" s="100"/>
      <c r="AK1018" s="100"/>
      <c r="AL1018" s="100"/>
      <c r="AM1018" s="97"/>
      <c r="AN1018" s="97"/>
      <c r="AO1018" s="97"/>
      <c r="AP1018" s="97"/>
      <c r="AQ1018" s="97"/>
      <c r="AR1018" s="97"/>
      <c r="AS1018" s="97"/>
      <c r="AT1018" s="97"/>
      <c r="AU1018" s="97"/>
      <c r="AV1018" s="97"/>
      <c r="AW1018" s="97"/>
      <c r="AX1018" s="97"/>
      <c r="AY1018" s="97"/>
      <c r="AZ1018" s="97"/>
      <c r="BA1018" s="97"/>
      <c r="BB1018" s="97"/>
      <c r="BC1018" s="97"/>
      <c r="BD1018" s="97"/>
      <c r="BE1018" s="97"/>
      <c r="BF1018" s="97"/>
      <c r="BG1018" s="97"/>
      <c r="BH1018" s="97"/>
      <c r="BI1018" s="97"/>
      <c r="BJ1018" s="97"/>
      <c r="BK1018" s="97"/>
      <c r="BL1018" s="97"/>
      <c r="BM1018" s="97"/>
      <c r="BN1018" s="97"/>
      <c r="BO1018" s="97"/>
      <c r="BP1018" s="97"/>
      <c r="BQ1018" s="97"/>
      <c r="BR1018" s="97"/>
      <c r="BS1018" s="97"/>
      <c r="BT1018" s="97"/>
      <c r="BU1018" s="97"/>
      <c r="BV1018" s="97"/>
      <c r="BW1018" s="97"/>
      <c r="BX1018" s="97"/>
      <c r="BY1018" s="97"/>
      <c r="BZ1018" s="97"/>
      <c r="CA1018" s="97"/>
      <c r="CB1018" s="97"/>
      <c r="CC1018" s="97"/>
      <c r="CD1018" s="97"/>
      <c r="CE1018" s="97"/>
      <c r="CF1018" s="97"/>
      <c r="CG1018" s="97"/>
      <c r="CH1018" s="97"/>
    </row>
    <row r="1019" spans="1:86">
      <c r="A1019" s="100"/>
      <c r="B1019" s="100"/>
      <c r="C1019" s="100"/>
      <c r="D1019" s="100"/>
      <c r="E1019" s="100"/>
      <c r="F1019" s="100"/>
      <c r="G1019" s="100"/>
      <c r="H1019" s="100"/>
      <c r="I1019" s="100"/>
      <c r="J1019" s="100"/>
      <c r="K1019" s="100"/>
      <c r="L1019" s="100"/>
      <c r="M1019" s="100"/>
      <c r="N1019" s="100"/>
      <c r="O1019" s="100"/>
      <c r="P1019" s="100"/>
      <c r="Q1019" s="100"/>
      <c r="R1019" s="100"/>
      <c r="S1019" s="100"/>
      <c r="T1019" s="100"/>
      <c r="U1019" s="100"/>
      <c r="V1019" s="100"/>
      <c r="W1019" s="100"/>
      <c r="X1019" s="100"/>
      <c r="Z1019" s="100"/>
      <c r="AA1019" s="100"/>
      <c r="AB1019" s="100"/>
      <c r="AC1019" s="100"/>
      <c r="AD1019" s="100"/>
      <c r="AE1019" s="100"/>
      <c r="AF1019" s="100"/>
      <c r="AG1019" s="100"/>
      <c r="AH1019" s="100"/>
      <c r="AI1019" s="100"/>
      <c r="AJ1019" s="100"/>
      <c r="AK1019" s="100"/>
      <c r="AL1019" s="100"/>
      <c r="AM1019" s="97"/>
      <c r="AN1019" s="97"/>
      <c r="AO1019" s="97"/>
      <c r="AP1019" s="97"/>
      <c r="AQ1019" s="97"/>
      <c r="AR1019" s="97"/>
      <c r="AS1019" s="97"/>
      <c r="AT1019" s="97"/>
      <c r="AU1019" s="97"/>
      <c r="AV1019" s="97"/>
      <c r="AW1019" s="97"/>
      <c r="AX1019" s="97"/>
      <c r="AY1019" s="97"/>
      <c r="AZ1019" s="97"/>
      <c r="BA1019" s="97"/>
      <c r="BB1019" s="97"/>
      <c r="BC1019" s="97"/>
      <c r="BD1019" s="97"/>
      <c r="BE1019" s="97"/>
      <c r="BF1019" s="97"/>
      <c r="BG1019" s="97"/>
      <c r="BH1019" s="97"/>
      <c r="BI1019" s="97"/>
      <c r="BJ1019" s="97"/>
      <c r="BK1019" s="97"/>
      <c r="BL1019" s="97"/>
      <c r="BM1019" s="97"/>
      <c r="BN1019" s="97"/>
      <c r="BO1019" s="97"/>
      <c r="BP1019" s="97"/>
      <c r="BQ1019" s="97"/>
      <c r="BR1019" s="97"/>
      <c r="BS1019" s="97"/>
      <c r="BT1019" s="97"/>
      <c r="BU1019" s="97"/>
      <c r="BV1019" s="97"/>
      <c r="BW1019" s="97"/>
      <c r="BX1019" s="97"/>
      <c r="BY1019" s="97"/>
      <c r="BZ1019" s="97"/>
      <c r="CA1019" s="97"/>
      <c r="CB1019" s="97"/>
      <c r="CC1019" s="97"/>
      <c r="CD1019" s="97"/>
      <c r="CE1019" s="97"/>
      <c r="CF1019" s="97"/>
      <c r="CG1019" s="97"/>
      <c r="CH1019" s="97"/>
    </row>
    <row r="1020" spans="1:86">
      <c r="A1020" s="100"/>
      <c r="B1020" s="100"/>
      <c r="C1020" s="100"/>
      <c r="D1020" s="100"/>
      <c r="E1020" s="100"/>
      <c r="F1020" s="100"/>
      <c r="G1020" s="100"/>
      <c r="H1020" s="100"/>
      <c r="I1020" s="100"/>
      <c r="J1020" s="100"/>
      <c r="K1020" s="100"/>
      <c r="L1020" s="100"/>
      <c r="M1020" s="100"/>
      <c r="N1020" s="100"/>
      <c r="O1020" s="100"/>
      <c r="P1020" s="100"/>
      <c r="Q1020" s="100"/>
      <c r="R1020" s="100"/>
      <c r="S1020" s="100"/>
      <c r="T1020" s="100"/>
      <c r="U1020" s="100"/>
      <c r="V1020" s="100"/>
      <c r="W1020" s="100"/>
      <c r="X1020" s="100"/>
      <c r="Z1020" s="100"/>
      <c r="AA1020" s="100"/>
      <c r="AB1020" s="100"/>
      <c r="AC1020" s="100"/>
      <c r="AD1020" s="100"/>
      <c r="AE1020" s="100"/>
      <c r="AF1020" s="100"/>
      <c r="AG1020" s="100"/>
      <c r="AH1020" s="100"/>
      <c r="AI1020" s="100"/>
      <c r="AJ1020" s="100"/>
      <c r="AK1020" s="100"/>
      <c r="AL1020" s="100"/>
      <c r="AM1020" s="97"/>
      <c r="AN1020" s="97"/>
      <c r="AO1020" s="97"/>
      <c r="AP1020" s="97"/>
      <c r="AQ1020" s="97"/>
      <c r="AR1020" s="97"/>
      <c r="AS1020" s="97"/>
      <c r="AT1020" s="97"/>
      <c r="AU1020" s="97"/>
      <c r="AV1020" s="97"/>
      <c r="AW1020" s="97"/>
      <c r="AX1020" s="97"/>
      <c r="AY1020" s="97"/>
      <c r="AZ1020" s="97"/>
      <c r="BA1020" s="97"/>
      <c r="BB1020" s="97"/>
      <c r="BC1020" s="97"/>
      <c r="BD1020" s="97"/>
      <c r="BE1020" s="97"/>
      <c r="BF1020" s="97"/>
      <c r="BG1020" s="97"/>
      <c r="BH1020" s="97"/>
      <c r="BI1020" s="97"/>
      <c r="BJ1020" s="97"/>
      <c r="BK1020" s="97"/>
      <c r="BL1020" s="97"/>
      <c r="BM1020" s="97"/>
      <c r="BN1020" s="97"/>
      <c r="BO1020" s="97"/>
      <c r="BP1020" s="97"/>
      <c r="BQ1020" s="97"/>
      <c r="BR1020" s="97"/>
      <c r="BS1020" s="97"/>
      <c r="BT1020" s="97"/>
      <c r="BU1020" s="97"/>
      <c r="BV1020" s="97"/>
      <c r="BW1020" s="97"/>
      <c r="BX1020" s="97"/>
      <c r="BY1020" s="97"/>
      <c r="BZ1020" s="97"/>
      <c r="CA1020" s="97"/>
      <c r="CB1020" s="97"/>
      <c r="CC1020" s="97"/>
      <c r="CD1020" s="97"/>
      <c r="CE1020" s="97"/>
      <c r="CF1020" s="97"/>
      <c r="CG1020" s="97"/>
      <c r="CH1020" s="97"/>
    </row>
    <row r="1021" spans="1:86">
      <c r="A1021" s="100"/>
      <c r="B1021" s="100"/>
      <c r="C1021" s="100"/>
      <c r="D1021" s="100"/>
      <c r="E1021" s="100"/>
      <c r="F1021" s="100"/>
      <c r="G1021" s="100"/>
      <c r="H1021" s="100"/>
      <c r="I1021" s="100"/>
      <c r="J1021" s="100"/>
      <c r="K1021" s="100"/>
      <c r="L1021" s="100"/>
      <c r="M1021" s="100"/>
      <c r="N1021" s="100"/>
      <c r="O1021" s="100"/>
      <c r="P1021" s="100"/>
      <c r="Q1021" s="100"/>
      <c r="R1021" s="100"/>
      <c r="S1021" s="100"/>
      <c r="T1021" s="100"/>
      <c r="U1021" s="100"/>
      <c r="V1021" s="100"/>
      <c r="W1021" s="100"/>
      <c r="X1021" s="100"/>
      <c r="Z1021" s="100"/>
      <c r="AA1021" s="100"/>
      <c r="AB1021" s="100"/>
      <c r="AC1021" s="100"/>
      <c r="AD1021" s="100"/>
      <c r="AE1021" s="100"/>
      <c r="AF1021" s="100"/>
      <c r="AG1021" s="100"/>
      <c r="AH1021" s="100"/>
      <c r="AI1021" s="100"/>
      <c r="AJ1021" s="100"/>
      <c r="AK1021" s="100"/>
      <c r="AL1021" s="100"/>
      <c r="AM1021" s="97"/>
      <c r="AN1021" s="97"/>
      <c r="AO1021" s="97"/>
      <c r="AP1021" s="97"/>
      <c r="AQ1021" s="97"/>
      <c r="AR1021" s="97"/>
      <c r="AS1021" s="97"/>
      <c r="AT1021" s="97"/>
      <c r="AU1021" s="97"/>
      <c r="AV1021" s="97"/>
      <c r="AW1021" s="97"/>
      <c r="AX1021" s="97"/>
      <c r="AY1021" s="97"/>
      <c r="AZ1021" s="97"/>
      <c r="BA1021" s="97"/>
      <c r="BB1021" s="97"/>
      <c r="BC1021" s="97"/>
      <c r="BD1021" s="97"/>
      <c r="BE1021" s="97"/>
      <c r="BF1021" s="97"/>
      <c r="BG1021" s="97"/>
      <c r="BH1021" s="97"/>
      <c r="BI1021" s="97"/>
      <c r="BJ1021" s="97"/>
      <c r="BK1021" s="97"/>
      <c r="BL1021" s="97"/>
      <c r="BM1021" s="97"/>
      <c r="BN1021" s="97"/>
      <c r="BO1021" s="97"/>
      <c r="BP1021" s="97"/>
      <c r="BQ1021" s="97"/>
      <c r="BR1021" s="97"/>
      <c r="BS1021" s="97"/>
      <c r="BT1021" s="97"/>
      <c r="BU1021" s="97"/>
      <c r="BV1021" s="97"/>
      <c r="BW1021" s="97"/>
      <c r="BX1021" s="97"/>
      <c r="BY1021" s="97"/>
      <c r="BZ1021" s="97"/>
      <c r="CA1021" s="97"/>
      <c r="CB1021" s="97"/>
      <c r="CC1021" s="97"/>
      <c r="CD1021" s="97"/>
      <c r="CE1021" s="97"/>
      <c r="CF1021" s="97"/>
      <c r="CG1021" s="97"/>
      <c r="CH1021" s="97"/>
    </row>
    <row r="1022" spans="1:86">
      <c r="A1022" s="100"/>
      <c r="B1022" s="100"/>
      <c r="C1022" s="100"/>
      <c r="D1022" s="100"/>
      <c r="E1022" s="100"/>
      <c r="F1022" s="100"/>
      <c r="G1022" s="100"/>
      <c r="H1022" s="100"/>
      <c r="I1022" s="100"/>
      <c r="J1022" s="100"/>
      <c r="K1022" s="100"/>
      <c r="L1022" s="100"/>
      <c r="M1022" s="100"/>
      <c r="N1022" s="100"/>
      <c r="O1022" s="100"/>
      <c r="P1022" s="100"/>
      <c r="Q1022" s="100"/>
      <c r="R1022" s="100"/>
      <c r="S1022" s="100"/>
      <c r="T1022" s="100"/>
      <c r="U1022" s="100"/>
      <c r="V1022" s="100"/>
      <c r="W1022" s="100"/>
      <c r="X1022" s="100"/>
      <c r="Z1022" s="100"/>
      <c r="AA1022" s="100"/>
      <c r="AB1022" s="100"/>
      <c r="AC1022" s="100"/>
      <c r="AD1022" s="100"/>
      <c r="AE1022" s="100"/>
      <c r="AF1022" s="100"/>
      <c r="AG1022" s="100"/>
      <c r="AH1022" s="100"/>
      <c r="AI1022" s="100"/>
      <c r="AJ1022" s="100"/>
      <c r="AK1022" s="100"/>
      <c r="AL1022" s="100"/>
      <c r="AM1022" s="97"/>
      <c r="AN1022" s="97"/>
      <c r="AO1022" s="97"/>
      <c r="AP1022" s="97"/>
      <c r="AQ1022" s="97"/>
      <c r="AR1022" s="97"/>
      <c r="AS1022" s="97"/>
      <c r="AT1022" s="97"/>
      <c r="AU1022" s="97"/>
      <c r="AV1022" s="97"/>
      <c r="AW1022" s="97"/>
      <c r="AX1022" s="97"/>
      <c r="AY1022" s="97"/>
      <c r="AZ1022" s="97"/>
      <c r="BA1022" s="97"/>
      <c r="BB1022" s="97"/>
      <c r="BC1022" s="97"/>
      <c r="BD1022" s="97"/>
      <c r="BE1022" s="97"/>
      <c r="BF1022" s="97"/>
      <c r="BG1022" s="97"/>
      <c r="BH1022" s="97"/>
      <c r="BI1022" s="97"/>
      <c r="BJ1022" s="97"/>
      <c r="BK1022" s="97"/>
      <c r="BL1022" s="97"/>
      <c r="BM1022" s="97"/>
      <c r="BN1022" s="97"/>
      <c r="BO1022" s="97"/>
      <c r="BP1022" s="97"/>
      <c r="BQ1022" s="97"/>
      <c r="BR1022" s="97"/>
      <c r="BS1022" s="97"/>
      <c r="BT1022" s="97"/>
      <c r="BU1022" s="97"/>
      <c r="BV1022" s="97"/>
      <c r="BW1022" s="97"/>
      <c r="BX1022" s="97"/>
      <c r="BY1022" s="97"/>
      <c r="BZ1022" s="97"/>
      <c r="CA1022" s="97"/>
      <c r="CB1022" s="97"/>
      <c r="CC1022" s="97"/>
      <c r="CD1022" s="97"/>
      <c r="CE1022" s="97"/>
      <c r="CF1022" s="97"/>
      <c r="CG1022" s="97"/>
      <c r="CH1022" s="97"/>
    </row>
    <row r="1023" spans="1:86">
      <c r="A1023" s="100"/>
      <c r="B1023" s="100"/>
      <c r="C1023" s="100"/>
      <c r="D1023" s="100"/>
      <c r="E1023" s="100"/>
      <c r="F1023" s="100"/>
      <c r="G1023" s="100"/>
      <c r="H1023" s="100"/>
      <c r="I1023" s="100"/>
      <c r="J1023" s="100"/>
      <c r="K1023" s="100"/>
      <c r="L1023" s="100"/>
      <c r="M1023" s="100"/>
      <c r="N1023" s="100"/>
      <c r="O1023" s="100"/>
      <c r="P1023" s="100"/>
      <c r="Q1023" s="100"/>
      <c r="R1023" s="100"/>
      <c r="S1023" s="100"/>
      <c r="T1023" s="100"/>
      <c r="U1023" s="100"/>
      <c r="V1023" s="100"/>
      <c r="W1023" s="100"/>
      <c r="X1023" s="100"/>
      <c r="Z1023" s="100"/>
      <c r="AA1023" s="100"/>
      <c r="AB1023" s="100"/>
      <c r="AC1023" s="100"/>
      <c r="AD1023" s="100"/>
      <c r="AE1023" s="100"/>
      <c r="AF1023" s="100"/>
      <c r="AG1023" s="100"/>
      <c r="AH1023" s="100"/>
      <c r="AI1023" s="100"/>
      <c r="AJ1023" s="100"/>
      <c r="AK1023" s="100"/>
      <c r="AL1023" s="100"/>
      <c r="AM1023" s="97"/>
      <c r="AN1023" s="97"/>
      <c r="AO1023" s="97"/>
      <c r="AP1023" s="97"/>
      <c r="AQ1023" s="97"/>
      <c r="AR1023" s="97"/>
      <c r="AS1023" s="97"/>
      <c r="AT1023" s="97"/>
      <c r="AU1023" s="97"/>
      <c r="AV1023" s="97"/>
      <c r="AW1023" s="97"/>
      <c r="AX1023" s="97"/>
      <c r="AY1023" s="97"/>
      <c r="AZ1023" s="97"/>
      <c r="BA1023" s="97"/>
      <c r="BB1023" s="97"/>
      <c r="BC1023" s="97"/>
      <c r="BD1023" s="97"/>
      <c r="BE1023" s="97"/>
      <c r="BF1023" s="97"/>
      <c r="BG1023" s="97"/>
      <c r="BH1023" s="97"/>
      <c r="BI1023" s="97"/>
      <c r="BJ1023" s="97"/>
      <c r="BK1023" s="97"/>
      <c r="BL1023" s="97"/>
      <c r="BM1023" s="97"/>
      <c r="BN1023" s="97"/>
      <c r="BO1023" s="97"/>
      <c r="BP1023" s="97"/>
      <c r="BQ1023" s="97"/>
      <c r="BR1023" s="97"/>
      <c r="BS1023" s="97"/>
      <c r="BT1023" s="97"/>
      <c r="BU1023" s="97"/>
      <c r="BV1023" s="97"/>
      <c r="BW1023" s="97"/>
      <c r="BX1023" s="97"/>
      <c r="BY1023" s="97"/>
      <c r="BZ1023" s="97"/>
      <c r="CA1023" s="97"/>
      <c r="CB1023" s="97"/>
      <c r="CC1023" s="97"/>
      <c r="CD1023" s="97"/>
      <c r="CE1023" s="97"/>
      <c r="CF1023" s="97"/>
      <c r="CG1023" s="97"/>
      <c r="CH1023" s="97"/>
    </row>
    <row r="1024" spans="1:86">
      <c r="A1024" s="100"/>
      <c r="B1024" s="100"/>
      <c r="C1024" s="100"/>
      <c r="D1024" s="100"/>
      <c r="E1024" s="100"/>
      <c r="F1024" s="100"/>
      <c r="G1024" s="100"/>
      <c r="H1024" s="100"/>
      <c r="I1024" s="100"/>
      <c r="J1024" s="100"/>
      <c r="K1024" s="100"/>
      <c r="L1024" s="100"/>
      <c r="M1024" s="100"/>
      <c r="N1024" s="100"/>
      <c r="O1024" s="100"/>
      <c r="P1024" s="100"/>
      <c r="Q1024" s="100"/>
      <c r="R1024" s="100"/>
      <c r="S1024" s="100"/>
      <c r="T1024" s="100"/>
      <c r="U1024" s="100"/>
      <c r="V1024" s="100"/>
      <c r="W1024" s="100"/>
      <c r="X1024" s="100"/>
      <c r="Z1024" s="100"/>
      <c r="AA1024" s="100"/>
      <c r="AB1024" s="100"/>
      <c r="AC1024" s="100"/>
      <c r="AD1024" s="100"/>
      <c r="AE1024" s="100"/>
      <c r="AF1024" s="100"/>
      <c r="AG1024" s="100"/>
      <c r="AH1024" s="100"/>
      <c r="AI1024" s="100"/>
      <c r="AJ1024" s="100"/>
      <c r="AK1024" s="100"/>
      <c r="AL1024" s="100"/>
      <c r="AM1024" s="97"/>
      <c r="AN1024" s="97"/>
      <c r="AO1024" s="97"/>
      <c r="AP1024" s="97"/>
      <c r="AQ1024" s="97"/>
      <c r="AR1024" s="97"/>
      <c r="AS1024" s="97"/>
      <c r="AT1024" s="97"/>
      <c r="AU1024" s="97"/>
      <c r="AV1024" s="97"/>
      <c r="AW1024" s="97"/>
      <c r="AX1024" s="97"/>
      <c r="AY1024" s="97"/>
      <c r="AZ1024" s="97"/>
      <c r="BA1024" s="97"/>
      <c r="BB1024" s="97"/>
      <c r="BC1024" s="97"/>
      <c r="BD1024" s="97"/>
      <c r="BE1024" s="97"/>
      <c r="BF1024" s="97"/>
      <c r="BG1024" s="97"/>
      <c r="BH1024" s="97"/>
      <c r="BI1024" s="97"/>
      <c r="BJ1024" s="97"/>
      <c r="BK1024" s="97"/>
      <c r="BL1024" s="97"/>
      <c r="BM1024" s="97"/>
      <c r="BN1024" s="97"/>
      <c r="BO1024" s="97"/>
      <c r="BP1024" s="97"/>
      <c r="BQ1024" s="97"/>
      <c r="BR1024" s="97"/>
      <c r="BS1024" s="97"/>
      <c r="BT1024" s="97"/>
      <c r="BU1024" s="97"/>
      <c r="BV1024" s="97"/>
      <c r="BW1024" s="97"/>
      <c r="BX1024" s="97"/>
      <c r="BY1024" s="97"/>
      <c r="BZ1024" s="97"/>
      <c r="CA1024" s="97"/>
      <c r="CB1024" s="97"/>
      <c r="CC1024" s="97"/>
      <c r="CD1024" s="97"/>
      <c r="CE1024" s="97"/>
      <c r="CF1024" s="97"/>
      <c r="CG1024" s="97"/>
      <c r="CH1024" s="97"/>
    </row>
    <row r="1025" spans="1:86">
      <c r="A1025" s="100"/>
      <c r="B1025" s="100"/>
      <c r="C1025" s="100"/>
      <c r="D1025" s="100"/>
      <c r="E1025" s="100"/>
      <c r="F1025" s="100"/>
      <c r="G1025" s="100"/>
      <c r="H1025" s="100"/>
      <c r="I1025" s="100"/>
      <c r="J1025" s="100"/>
      <c r="K1025" s="100"/>
      <c r="L1025" s="100"/>
      <c r="M1025" s="100"/>
      <c r="N1025" s="100"/>
      <c r="O1025" s="100"/>
      <c r="P1025" s="100"/>
      <c r="Q1025" s="100"/>
      <c r="R1025" s="100"/>
      <c r="S1025" s="100"/>
      <c r="T1025" s="100"/>
      <c r="U1025" s="100"/>
      <c r="V1025" s="100"/>
      <c r="W1025" s="100"/>
      <c r="X1025" s="100"/>
      <c r="Z1025" s="100"/>
      <c r="AA1025" s="100"/>
      <c r="AB1025" s="100"/>
      <c r="AC1025" s="100"/>
      <c r="AD1025" s="100"/>
      <c r="AE1025" s="100"/>
      <c r="AF1025" s="100"/>
      <c r="AG1025" s="100"/>
      <c r="AH1025" s="100"/>
      <c r="AI1025" s="100"/>
      <c r="AJ1025" s="100"/>
      <c r="AK1025" s="100"/>
      <c r="AL1025" s="100"/>
      <c r="AM1025" s="97"/>
      <c r="AN1025" s="97"/>
      <c r="AO1025" s="97"/>
      <c r="AP1025" s="97"/>
      <c r="AQ1025" s="97"/>
      <c r="AR1025" s="97"/>
      <c r="AS1025" s="97"/>
      <c r="AT1025" s="97"/>
      <c r="AU1025" s="97"/>
      <c r="AV1025" s="97"/>
      <c r="AW1025" s="97"/>
      <c r="AX1025" s="97"/>
      <c r="AY1025" s="97"/>
      <c r="AZ1025" s="97"/>
      <c r="BA1025" s="97"/>
      <c r="BB1025" s="97"/>
      <c r="BC1025" s="97"/>
      <c r="BD1025" s="97"/>
      <c r="BE1025" s="97"/>
      <c r="BF1025" s="97"/>
      <c r="BG1025" s="97"/>
      <c r="BH1025" s="97"/>
      <c r="BI1025" s="97"/>
      <c r="BJ1025" s="97"/>
      <c r="BK1025" s="97"/>
      <c r="BL1025" s="97"/>
      <c r="BM1025" s="97"/>
      <c r="BN1025" s="97"/>
      <c r="BO1025" s="97"/>
      <c r="BP1025" s="97"/>
      <c r="BQ1025" s="97"/>
      <c r="BR1025" s="97"/>
      <c r="BS1025" s="97"/>
      <c r="BT1025" s="97"/>
      <c r="BU1025" s="97"/>
      <c r="BV1025" s="97"/>
      <c r="BW1025" s="97"/>
      <c r="BX1025" s="97"/>
      <c r="BY1025" s="97"/>
      <c r="BZ1025" s="97"/>
      <c r="CA1025" s="97"/>
      <c r="CB1025" s="97"/>
      <c r="CC1025" s="97"/>
      <c r="CD1025" s="97"/>
      <c r="CE1025" s="97"/>
      <c r="CF1025" s="97"/>
      <c r="CG1025" s="97"/>
      <c r="CH1025" s="97"/>
    </row>
    <row r="1026" spans="1:86">
      <c r="A1026" s="100"/>
      <c r="B1026" s="100"/>
      <c r="C1026" s="100"/>
      <c r="D1026" s="100"/>
      <c r="E1026" s="100"/>
      <c r="F1026" s="100"/>
      <c r="G1026" s="100"/>
      <c r="H1026" s="100"/>
      <c r="I1026" s="100"/>
      <c r="J1026" s="100"/>
      <c r="K1026" s="100"/>
      <c r="L1026" s="100"/>
      <c r="M1026" s="100"/>
      <c r="N1026" s="100"/>
      <c r="O1026" s="100"/>
      <c r="P1026" s="100"/>
      <c r="Q1026" s="100"/>
      <c r="R1026" s="100"/>
      <c r="S1026" s="100"/>
      <c r="T1026" s="100"/>
      <c r="U1026" s="100"/>
      <c r="V1026" s="100"/>
      <c r="W1026" s="100"/>
      <c r="X1026" s="100"/>
      <c r="Z1026" s="100"/>
      <c r="AA1026" s="100"/>
      <c r="AB1026" s="100"/>
      <c r="AC1026" s="100"/>
      <c r="AD1026" s="100"/>
      <c r="AE1026" s="100"/>
      <c r="AF1026" s="100"/>
      <c r="AG1026" s="100"/>
      <c r="AH1026" s="100"/>
      <c r="AI1026" s="100"/>
      <c r="AJ1026" s="100"/>
      <c r="AK1026" s="100"/>
      <c r="AL1026" s="100"/>
      <c r="AM1026" s="97"/>
      <c r="AN1026" s="97"/>
      <c r="AO1026" s="97"/>
      <c r="AP1026" s="97"/>
      <c r="AQ1026" s="97"/>
      <c r="AR1026" s="97"/>
      <c r="AS1026" s="97"/>
      <c r="AT1026" s="97"/>
      <c r="AU1026" s="97"/>
      <c r="AV1026" s="97"/>
      <c r="AW1026" s="97"/>
      <c r="AX1026" s="97"/>
      <c r="AY1026" s="97"/>
      <c r="AZ1026" s="97"/>
      <c r="BA1026" s="97"/>
      <c r="BB1026" s="97"/>
      <c r="BC1026" s="97"/>
      <c r="BD1026" s="97"/>
      <c r="BE1026" s="97"/>
      <c r="BF1026" s="97"/>
      <c r="BG1026" s="97"/>
      <c r="BH1026" s="97"/>
      <c r="BI1026" s="97"/>
      <c r="BJ1026" s="97"/>
      <c r="BK1026" s="97"/>
      <c r="BL1026" s="97"/>
      <c r="BM1026" s="97"/>
      <c r="BN1026" s="97"/>
      <c r="BO1026" s="97"/>
      <c r="BP1026" s="97"/>
      <c r="BQ1026" s="97"/>
      <c r="BR1026" s="97"/>
      <c r="BS1026" s="97"/>
      <c r="BT1026" s="97"/>
      <c r="BU1026" s="97"/>
      <c r="BV1026" s="97"/>
      <c r="BW1026" s="97"/>
      <c r="BX1026" s="97"/>
      <c r="BY1026" s="97"/>
      <c r="BZ1026" s="97"/>
      <c r="CA1026" s="97"/>
      <c r="CB1026" s="97"/>
      <c r="CC1026" s="97"/>
      <c r="CD1026" s="97"/>
      <c r="CE1026" s="97"/>
      <c r="CF1026" s="97"/>
      <c r="CG1026" s="97"/>
      <c r="CH1026" s="97"/>
    </row>
    <row r="1027" spans="1:86">
      <c r="A1027" s="100"/>
      <c r="B1027" s="100"/>
      <c r="C1027" s="100"/>
      <c r="D1027" s="100"/>
      <c r="E1027" s="100"/>
      <c r="F1027" s="100"/>
      <c r="G1027" s="100"/>
      <c r="H1027" s="100"/>
      <c r="I1027" s="100"/>
      <c r="J1027" s="100"/>
      <c r="K1027" s="100"/>
      <c r="L1027" s="100"/>
      <c r="M1027" s="100"/>
      <c r="N1027" s="100"/>
      <c r="O1027" s="100"/>
      <c r="P1027" s="100"/>
      <c r="Q1027" s="100"/>
      <c r="R1027" s="100"/>
      <c r="S1027" s="100"/>
      <c r="T1027" s="100"/>
      <c r="U1027" s="100"/>
      <c r="V1027" s="100"/>
      <c r="W1027" s="100"/>
      <c r="X1027" s="100"/>
      <c r="Z1027" s="100"/>
      <c r="AA1027" s="100"/>
      <c r="AB1027" s="100"/>
      <c r="AC1027" s="100"/>
      <c r="AD1027" s="100"/>
      <c r="AE1027" s="100"/>
      <c r="AF1027" s="100"/>
      <c r="AG1027" s="100"/>
      <c r="AH1027" s="100"/>
      <c r="AI1027" s="100"/>
      <c r="AJ1027" s="100"/>
      <c r="AK1027" s="100"/>
      <c r="AL1027" s="100"/>
      <c r="AM1027" s="97"/>
      <c r="AN1027" s="97"/>
      <c r="AO1027" s="97"/>
      <c r="AP1027" s="97"/>
      <c r="AQ1027" s="97"/>
      <c r="AR1027" s="97"/>
      <c r="AS1027" s="97"/>
      <c r="AT1027" s="97"/>
      <c r="AU1027" s="97"/>
      <c r="AV1027" s="97"/>
      <c r="AW1027" s="97"/>
      <c r="AX1027" s="97"/>
      <c r="AY1027" s="97"/>
      <c r="AZ1027" s="97"/>
      <c r="BA1027" s="97"/>
      <c r="BB1027" s="97"/>
      <c r="BC1027" s="97"/>
      <c r="BD1027" s="97"/>
      <c r="BE1027" s="97"/>
      <c r="BF1027" s="97"/>
      <c r="BG1027" s="97"/>
      <c r="BH1027" s="97"/>
      <c r="BI1027" s="97"/>
      <c r="BJ1027" s="97"/>
      <c r="BK1027" s="97"/>
      <c r="BL1027" s="97"/>
      <c r="BM1027" s="97"/>
      <c r="BN1027" s="97"/>
      <c r="BO1027" s="97"/>
      <c r="BP1027" s="97"/>
      <c r="BQ1027" s="97"/>
      <c r="BR1027" s="97"/>
      <c r="BS1027" s="97"/>
      <c r="BT1027" s="97"/>
      <c r="BU1027" s="97"/>
      <c r="BV1027" s="97"/>
      <c r="BW1027" s="97"/>
      <c r="BX1027" s="97"/>
      <c r="BY1027" s="97"/>
      <c r="BZ1027" s="97"/>
      <c r="CA1027" s="97"/>
      <c r="CB1027" s="97"/>
      <c r="CC1027" s="97"/>
      <c r="CD1027" s="97"/>
      <c r="CE1027" s="97"/>
      <c r="CF1027" s="97"/>
      <c r="CG1027" s="97"/>
      <c r="CH1027" s="97"/>
    </row>
    <row r="1028" spans="1:86">
      <c r="A1028" s="100"/>
      <c r="B1028" s="100"/>
      <c r="C1028" s="100"/>
      <c r="D1028" s="100"/>
      <c r="E1028" s="100"/>
      <c r="F1028" s="100"/>
      <c r="G1028" s="100"/>
      <c r="H1028" s="100"/>
      <c r="I1028" s="100"/>
      <c r="J1028" s="100"/>
      <c r="K1028" s="100"/>
      <c r="L1028" s="100"/>
      <c r="M1028" s="100"/>
      <c r="N1028" s="100"/>
      <c r="O1028" s="100"/>
      <c r="P1028" s="100"/>
      <c r="Q1028" s="100"/>
      <c r="R1028" s="100"/>
      <c r="S1028" s="100"/>
      <c r="T1028" s="100"/>
      <c r="U1028" s="100"/>
      <c r="V1028" s="100"/>
      <c r="W1028" s="100"/>
      <c r="X1028" s="100"/>
      <c r="Z1028" s="100"/>
      <c r="AA1028" s="100"/>
      <c r="AB1028" s="100"/>
      <c r="AC1028" s="100"/>
      <c r="AD1028" s="100"/>
      <c r="AE1028" s="100"/>
      <c r="AF1028" s="100"/>
      <c r="AG1028" s="100"/>
      <c r="AH1028" s="100"/>
      <c r="AI1028" s="100"/>
      <c r="AJ1028" s="100"/>
      <c r="AK1028" s="100"/>
      <c r="AL1028" s="100"/>
      <c r="AM1028" s="97"/>
      <c r="AN1028" s="97"/>
      <c r="AO1028" s="97"/>
      <c r="AP1028" s="97"/>
      <c r="AQ1028" s="97"/>
      <c r="AR1028" s="97"/>
      <c r="AS1028" s="97"/>
      <c r="AT1028" s="97"/>
      <c r="AU1028" s="97"/>
      <c r="AV1028" s="97"/>
      <c r="AW1028" s="97"/>
      <c r="AX1028" s="97"/>
      <c r="AY1028" s="97"/>
      <c r="AZ1028" s="97"/>
      <c r="BA1028" s="97"/>
      <c r="BB1028" s="97"/>
      <c r="BC1028" s="97"/>
      <c r="BD1028" s="97"/>
      <c r="BE1028" s="97"/>
      <c r="BF1028" s="97"/>
      <c r="BG1028" s="97"/>
      <c r="BH1028" s="97"/>
      <c r="BI1028" s="97"/>
      <c r="BJ1028" s="97"/>
      <c r="BK1028" s="97"/>
      <c r="BL1028" s="97"/>
      <c r="BM1028" s="97"/>
      <c r="BN1028" s="97"/>
      <c r="BO1028" s="97"/>
      <c r="BP1028" s="97"/>
      <c r="BQ1028" s="97"/>
      <c r="BR1028" s="97"/>
      <c r="BS1028" s="97"/>
      <c r="BT1028" s="97"/>
      <c r="BU1028" s="97"/>
      <c r="BV1028" s="97"/>
      <c r="BW1028" s="97"/>
      <c r="BX1028" s="97"/>
      <c r="BY1028" s="97"/>
      <c r="BZ1028" s="97"/>
      <c r="CA1028" s="97"/>
      <c r="CB1028" s="97"/>
      <c r="CC1028" s="97"/>
      <c r="CD1028" s="97"/>
      <c r="CE1028" s="97"/>
      <c r="CF1028" s="97"/>
      <c r="CG1028" s="97"/>
      <c r="CH1028" s="97"/>
    </row>
    <row r="1029" spans="1:86">
      <c r="A1029" s="100"/>
      <c r="B1029" s="100"/>
      <c r="C1029" s="100"/>
      <c r="D1029" s="100"/>
      <c r="E1029" s="100"/>
      <c r="F1029" s="100"/>
      <c r="G1029" s="100"/>
      <c r="H1029" s="100"/>
      <c r="I1029" s="100"/>
      <c r="J1029" s="100"/>
      <c r="K1029" s="100"/>
      <c r="L1029" s="100"/>
      <c r="M1029" s="100"/>
      <c r="N1029" s="100"/>
      <c r="O1029" s="100"/>
      <c r="P1029" s="100"/>
      <c r="Q1029" s="100"/>
      <c r="R1029" s="100"/>
      <c r="S1029" s="100"/>
      <c r="T1029" s="100"/>
      <c r="U1029" s="100"/>
      <c r="V1029" s="100"/>
      <c r="W1029" s="100"/>
      <c r="X1029" s="100"/>
      <c r="Z1029" s="100"/>
      <c r="AA1029" s="100"/>
      <c r="AB1029" s="100"/>
      <c r="AC1029" s="100"/>
      <c r="AD1029" s="100"/>
      <c r="AE1029" s="100"/>
      <c r="AF1029" s="100"/>
      <c r="AG1029" s="100"/>
      <c r="AH1029" s="100"/>
      <c r="AI1029" s="100"/>
      <c r="AJ1029" s="100"/>
      <c r="AK1029" s="100"/>
      <c r="AL1029" s="100"/>
      <c r="AM1029" s="97"/>
      <c r="AN1029" s="97"/>
      <c r="AO1029" s="97"/>
      <c r="AP1029" s="97"/>
      <c r="AQ1029" s="97"/>
      <c r="AR1029" s="97"/>
      <c r="AS1029" s="97"/>
      <c r="AT1029" s="97"/>
      <c r="AU1029" s="97"/>
      <c r="AV1029" s="97"/>
      <c r="AW1029" s="97"/>
      <c r="AX1029" s="97"/>
      <c r="AY1029" s="97"/>
      <c r="AZ1029" s="97"/>
      <c r="BA1029" s="97"/>
      <c r="BB1029" s="97"/>
      <c r="BC1029" s="97"/>
      <c r="BD1029" s="97"/>
      <c r="BE1029" s="97"/>
      <c r="BF1029" s="97"/>
      <c r="BG1029" s="97"/>
      <c r="BH1029" s="97"/>
      <c r="BI1029" s="97"/>
      <c r="BJ1029" s="97"/>
      <c r="BK1029" s="97"/>
      <c r="BL1029" s="97"/>
      <c r="BM1029" s="97"/>
      <c r="BN1029" s="97"/>
      <c r="BO1029" s="97"/>
      <c r="BP1029" s="97"/>
      <c r="BQ1029" s="97"/>
      <c r="BR1029" s="97"/>
      <c r="BS1029" s="97"/>
      <c r="BT1029" s="97"/>
      <c r="BU1029" s="97"/>
      <c r="BV1029" s="97"/>
      <c r="BW1029" s="97"/>
      <c r="BX1029" s="97"/>
      <c r="BY1029" s="97"/>
      <c r="BZ1029" s="97"/>
      <c r="CA1029" s="97"/>
      <c r="CB1029" s="97"/>
      <c r="CC1029" s="97"/>
      <c r="CD1029" s="97"/>
      <c r="CE1029" s="97"/>
      <c r="CF1029" s="97"/>
      <c r="CG1029" s="97"/>
      <c r="CH1029" s="97"/>
    </row>
    <row r="1030" spans="1:86">
      <c r="A1030" s="100"/>
      <c r="B1030" s="100"/>
      <c r="C1030" s="100"/>
      <c r="D1030" s="100"/>
      <c r="E1030" s="100"/>
      <c r="F1030" s="100"/>
      <c r="G1030" s="100"/>
      <c r="H1030" s="100"/>
      <c r="I1030" s="100"/>
      <c r="J1030" s="100"/>
      <c r="K1030" s="100"/>
      <c r="L1030" s="100"/>
      <c r="M1030" s="100"/>
      <c r="N1030" s="100"/>
      <c r="O1030" s="100"/>
      <c r="P1030" s="100"/>
      <c r="Q1030" s="100"/>
      <c r="R1030" s="100"/>
      <c r="S1030" s="100"/>
      <c r="T1030" s="100"/>
      <c r="U1030" s="100"/>
      <c r="V1030" s="100"/>
      <c r="W1030" s="100"/>
      <c r="X1030" s="100"/>
      <c r="Z1030" s="100"/>
      <c r="AA1030" s="100"/>
      <c r="AB1030" s="100"/>
      <c r="AC1030" s="100"/>
      <c r="AD1030" s="100"/>
      <c r="AE1030" s="100"/>
      <c r="AF1030" s="100"/>
      <c r="AG1030" s="100"/>
      <c r="AH1030" s="100"/>
      <c r="AI1030" s="100"/>
      <c r="AJ1030" s="100"/>
      <c r="AK1030" s="100"/>
      <c r="AL1030" s="100"/>
      <c r="AM1030" s="97"/>
      <c r="AN1030" s="97"/>
      <c r="AO1030" s="97"/>
      <c r="AP1030" s="97"/>
      <c r="AQ1030" s="97"/>
      <c r="AR1030" s="97"/>
      <c r="AS1030" s="97"/>
      <c r="AT1030" s="97"/>
      <c r="AU1030" s="97"/>
      <c r="AV1030" s="97"/>
      <c r="AW1030" s="97"/>
      <c r="AX1030" s="97"/>
      <c r="AY1030" s="97"/>
      <c r="AZ1030" s="97"/>
      <c r="BA1030" s="97"/>
      <c r="BB1030" s="97"/>
      <c r="BC1030" s="97"/>
      <c r="BD1030" s="97"/>
      <c r="BE1030" s="97"/>
      <c r="BF1030" s="97"/>
      <c r="BG1030" s="97"/>
      <c r="BH1030" s="97"/>
      <c r="BI1030" s="97"/>
      <c r="BJ1030" s="97"/>
      <c r="BK1030" s="97"/>
      <c r="BL1030" s="97"/>
      <c r="BM1030" s="97"/>
      <c r="BN1030" s="97"/>
      <c r="BO1030" s="97"/>
      <c r="BP1030" s="97"/>
      <c r="BQ1030" s="97"/>
      <c r="BR1030" s="97"/>
      <c r="BS1030" s="97"/>
      <c r="BT1030" s="97"/>
      <c r="BU1030" s="97"/>
      <c r="BV1030" s="97"/>
      <c r="BW1030" s="97"/>
      <c r="BX1030" s="97"/>
      <c r="BY1030" s="97"/>
      <c r="BZ1030" s="97"/>
      <c r="CA1030" s="97"/>
      <c r="CB1030" s="97"/>
      <c r="CC1030" s="97"/>
      <c r="CD1030" s="97"/>
      <c r="CE1030" s="97"/>
      <c r="CF1030" s="97"/>
      <c r="CG1030" s="97"/>
      <c r="CH1030" s="97"/>
    </row>
    <row r="1031" spans="1:86">
      <c r="A1031" s="100"/>
      <c r="B1031" s="100"/>
      <c r="C1031" s="100"/>
      <c r="D1031" s="100"/>
      <c r="E1031" s="100"/>
      <c r="F1031" s="100"/>
      <c r="G1031" s="100"/>
      <c r="H1031" s="100"/>
      <c r="I1031" s="100"/>
      <c r="J1031" s="100"/>
      <c r="K1031" s="100"/>
      <c r="L1031" s="100"/>
      <c r="M1031" s="100"/>
      <c r="N1031" s="100"/>
      <c r="O1031" s="100"/>
      <c r="P1031" s="100"/>
      <c r="Q1031" s="100"/>
      <c r="R1031" s="100"/>
      <c r="S1031" s="100"/>
      <c r="T1031" s="100"/>
      <c r="U1031" s="100"/>
      <c r="V1031" s="100"/>
      <c r="W1031" s="100"/>
      <c r="X1031" s="100"/>
      <c r="Z1031" s="100"/>
      <c r="AA1031" s="100"/>
      <c r="AB1031" s="100"/>
      <c r="AC1031" s="100"/>
      <c r="AD1031" s="100"/>
      <c r="AE1031" s="100"/>
      <c r="AF1031" s="100"/>
      <c r="AG1031" s="100"/>
      <c r="AH1031" s="100"/>
      <c r="AI1031" s="100"/>
      <c r="AJ1031" s="100"/>
      <c r="AK1031" s="100"/>
      <c r="AL1031" s="100"/>
      <c r="AM1031" s="97"/>
      <c r="AN1031" s="97"/>
      <c r="AO1031" s="97"/>
      <c r="AP1031" s="97"/>
      <c r="AQ1031" s="97"/>
      <c r="AR1031" s="97"/>
      <c r="AS1031" s="97"/>
      <c r="AT1031" s="97"/>
      <c r="AU1031" s="97"/>
      <c r="AV1031" s="97"/>
      <c r="AW1031" s="97"/>
      <c r="AX1031" s="97"/>
      <c r="AY1031" s="97"/>
      <c r="AZ1031" s="97"/>
      <c r="BA1031" s="97"/>
      <c r="BB1031" s="97"/>
      <c r="BC1031" s="97"/>
      <c r="BD1031" s="97"/>
      <c r="BE1031" s="97"/>
      <c r="BF1031" s="97"/>
      <c r="BG1031" s="97"/>
      <c r="BH1031" s="97"/>
      <c r="BI1031" s="97"/>
      <c r="BJ1031" s="97"/>
      <c r="BK1031" s="97"/>
      <c r="BL1031" s="97"/>
      <c r="BM1031" s="97"/>
      <c r="BN1031" s="97"/>
      <c r="BO1031" s="97"/>
      <c r="BP1031" s="97"/>
      <c r="BQ1031" s="97"/>
      <c r="BR1031" s="97"/>
      <c r="BS1031" s="97"/>
      <c r="BT1031" s="97"/>
      <c r="BU1031" s="97"/>
      <c r="BV1031" s="97"/>
      <c r="BW1031" s="97"/>
      <c r="BX1031" s="97"/>
      <c r="BY1031" s="97"/>
      <c r="BZ1031" s="97"/>
      <c r="CA1031" s="97"/>
      <c r="CB1031" s="97"/>
      <c r="CC1031" s="97"/>
      <c r="CD1031" s="97"/>
      <c r="CE1031" s="97"/>
      <c r="CF1031" s="97"/>
      <c r="CG1031" s="97"/>
      <c r="CH1031" s="97"/>
    </row>
    <row r="1032" spans="1:86">
      <c r="A1032" s="100"/>
      <c r="B1032" s="100"/>
      <c r="C1032" s="100"/>
      <c r="D1032" s="100"/>
      <c r="E1032" s="100"/>
      <c r="F1032" s="100"/>
      <c r="G1032" s="100"/>
      <c r="H1032" s="100"/>
      <c r="I1032" s="100"/>
      <c r="J1032" s="100"/>
      <c r="K1032" s="100"/>
      <c r="L1032" s="100"/>
      <c r="M1032" s="100"/>
      <c r="N1032" s="100"/>
      <c r="O1032" s="100"/>
      <c r="P1032" s="100"/>
      <c r="Q1032" s="100"/>
      <c r="R1032" s="100"/>
      <c r="S1032" s="100"/>
      <c r="T1032" s="100"/>
      <c r="U1032" s="100"/>
      <c r="V1032" s="100"/>
      <c r="W1032" s="100"/>
      <c r="X1032" s="100"/>
      <c r="Z1032" s="100"/>
      <c r="AA1032" s="100"/>
      <c r="AB1032" s="100"/>
      <c r="AC1032" s="100"/>
      <c r="AD1032" s="100"/>
      <c r="AE1032" s="100"/>
      <c r="AF1032" s="100"/>
      <c r="AG1032" s="100"/>
      <c r="AH1032" s="100"/>
      <c r="AI1032" s="100"/>
      <c r="AJ1032" s="100"/>
      <c r="AK1032" s="100"/>
      <c r="AL1032" s="100"/>
      <c r="AM1032" s="97"/>
      <c r="AN1032" s="97"/>
      <c r="AO1032" s="97"/>
      <c r="AP1032" s="97"/>
      <c r="AQ1032" s="97"/>
      <c r="AR1032" s="97"/>
      <c r="AS1032" s="97"/>
      <c r="AT1032" s="97"/>
      <c r="AU1032" s="97"/>
      <c r="AV1032" s="97"/>
      <c r="AW1032" s="97"/>
      <c r="AX1032" s="97"/>
      <c r="AY1032" s="97"/>
      <c r="AZ1032" s="97"/>
      <c r="BA1032" s="97"/>
      <c r="BB1032" s="97"/>
      <c r="BC1032" s="97"/>
      <c r="BD1032" s="97"/>
      <c r="BE1032" s="97"/>
      <c r="BF1032" s="97"/>
      <c r="BG1032" s="97"/>
      <c r="BH1032" s="97"/>
      <c r="BI1032" s="97"/>
      <c r="BJ1032" s="97"/>
      <c r="BK1032" s="97"/>
      <c r="BL1032" s="97"/>
      <c r="BM1032" s="97"/>
      <c r="BN1032" s="97"/>
      <c r="BO1032" s="97"/>
      <c r="BP1032" s="97"/>
      <c r="BQ1032" s="97"/>
      <c r="BR1032" s="97"/>
      <c r="BS1032" s="97"/>
      <c r="BT1032" s="97"/>
      <c r="BU1032" s="97"/>
      <c r="BV1032" s="97"/>
      <c r="BW1032" s="97"/>
      <c r="BX1032" s="97"/>
      <c r="BY1032" s="97"/>
      <c r="BZ1032" s="97"/>
      <c r="CA1032" s="97"/>
      <c r="CB1032" s="97"/>
      <c r="CC1032" s="97"/>
      <c r="CD1032" s="97"/>
      <c r="CE1032" s="97"/>
      <c r="CF1032" s="97"/>
      <c r="CG1032" s="97"/>
      <c r="CH1032" s="97"/>
    </row>
    <row r="1033" spans="1:86">
      <c r="A1033" s="100"/>
      <c r="B1033" s="100"/>
      <c r="C1033" s="100"/>
      <c r="D1033" s="100"/>
      <c r="E1033" s="100"/>
      <c r="F1033" s="100"/>
      <c r="G1033" s="100"/>
      <c r="H1033" s="100"/>
      <c r="I1033" s="100"/>
      <c r="J1033" s="100"/>
      <c r="K1033" s="100"/>
      <c r="L1033" s="100"/>
      <c r="M1033" s="100"/>
      <c r="N1033" s="100"/>
      <c r="O1033" s="100"/>
      <c r="P1033" s="100"/>
      <c r="Q1033" s="100"/>
      <c r="R1033" s="100"/>
      <c r="S1033" s="100"/>
      <c r="T1033" s="100"/>
      <c r="U1033" s="100"/>
      <c r="V1033" s="100"/>
      <c r="W1033" s="100"/>
      <c r="X1033" s="100"/>
      <c r="Z1033" s="100"/>
      <c r="AA1033" s="100"/>
      <c r="AB1033" s="100"/>
      <c r="AC1033" s="100"/>
      <c r="AD1033" s="100"/>
      <c r="AE1033" s="100"/>
      <c r="AF1033" s="100"/>
      <c r="AG1033" s="100"/>
      <c r="AH1033" s="100"/>
      <c r="AI1033" s="100"/>
      <c r="AJ1033" s="100"/>
      <c r="AK1033" s="100"/>
      <c r="AL1033" s="100"/>
      <c r="AM1033" s="97"/>
      <c r="AN1033" s="97"/>
      <c r="AO1033" s="97"/>
      <c r="AP1033" s="97"/>
      <c r="AQ1033" s="97"/>
      <c r="AR1033" s="97"/>
      <c r="AS1033" s="97"/>
      <c r="AT1033" s="97"/>
      <c r="AU1033" s="97"/>
      <c r="AV1033" s="97"/>
      <c r="AW1033" s="97"/>
      <c r="AX1033" s="97"/>
      <c r="AY1033" s="97"/>
      <c r="AZ1033" s="97"/>
      <c r="BA1033" s="97"/>
      <c r="BB1033" s="97"/>
      <c r="BC1033" s="97"/>
      <c r="BD1033" s="97"/>
      <c r="BE1033" s="97"/>
      <c r="BF1033" s="97"/>
      <c r="BG1033" s="97"/>
      <c r="BH1033" s="97"/>
      <c r="BI1033" s="97"/>
      <c r="BJ1033" s="97"/>
      <c r="BK1033" s="97"/>
      <c r="BL1033" s="97"/>
      <c r="BM1033" s="97"/>
      <c r="BN1033" s="97"/>
      <c r="BO1033" s="97"/>
      <c r="BP1033" s="97"/>
      <c r="BQ1033" s="97"/>
      <c r="BR1033" s="97"/>
      <c r="BS1033" s="97"/>
      <c r="BT1033" s="97"/>
      <c r="BU1033" s="97"/>
      <c r="BV1033" s="97"/>
      <c r="BW1033" s="97"/>
      <c r="BX1033" s="97"/>
      <c r="BY1033" s="97"/>
      <c r="BZ1033" s="97"/>
      <c r="CA1033" s="97"/>
      <c r="CB1033" s="97"/>
      <c r="CC1033" s="97"/>
      <c r="CD1033" s="97"/>
      <c r="CE1033" s="97"/>
      <c r="CF1033" s="97"/>
      <c r="CG1033" s="97"/>
      <c r="CH1033" s="97"/>
    </row>
    <row r="1034" spans="1:86">
      <c r="A1034" s="100"/>
      <c r="B1034" s="100"/>
      <c r="C1034" s="100"/>
      <c r="D1034" s="100"/>
      <c r="E1034" s="100"/>
      <c r="F1034" s="100"/>
      <c r="G1034" s="100"/>
      <c r="H1034" s="100"/>
      <c r="I1034" s="100"/>
      <c r="J1034" s="100"/>
      <c r="K1034" s="100"/>
      <c r="L1034" s="100"/>
      <c r="M1034" s="100"/>
      <c r="N1034" s="100"/>
      <c r="O1034" s="100"/>
      <c r="P1034" s="100"/>
      <c r="Q1034" s="100"/>
      <c r="R1034" s="100"/>
      <c r="S1034" s="100"/>
      <c r="T1034" s="100"/>
      <c r="U1034" s="100"/>
      <c r="V1034" s="100"/>
      <c r="W1034" s="100"/>
      <c r="X1034" s="100"/>
      <c r="Z1034" s="100"/>
      <c r="AA1034" s="100"/>
      <c r="AB1034" s="100"/>
      <c r="AC1034" s="100"/>
      <c r="AD1034" s="100"/>
      <c r="AE1034" s="100"/>
      <c r="AF1034" s="100"/>
      <c r="AG1034" s="100"/>
      <c r="AH1034" s="100"/>
      <c r="AI1034" s="100"/>
      <c r="AJ1034" s="100"/>
      <c r="AK1034" s="100"/>
      <c r="AL1034" s="100"/>
      <c r="AM1034" s="97"/>
      <c r="AN1034" s="97"/>
      <c r="AO1034" s="97"/>
      <c r="AP1034" s="97"/>
      <c r="AQ1034" s="97"/>
      <c r="AR1034" s="97"/>
      <c r="AS1034" s="97"/>
      <c r="AT1034" s="97"/>
      <c r="AU1034" s="97"/>
      <c r="AV1034" s="97"/>
      <c r="AW1034" s="97"/>
      <c r="AX1034" s="97"/>
      <c r="AY1034" s="97"/>
      <c r="AZ1034" s="97"/>
      <c r="BA1034" s="97"/>
      <c r="BB1034" s="97"/>
      <c r="BC1034" s="97"/>
      <c r="BD1034" s="97"/>
      <c r="BE1034" s="97"/>
      <c r="BF1034" s="97"/>
      <c r="BG1034" s="97"/>
      <c r="BH1034" s="97"/>
      <c r="BI1034" s="97"/>
      <c r="BJ1034" s="97"/>
      <c r="BK1034" s="97"/>
      <c r="BL1034" s="97"/>
      <c r="BM1034" s="97"/>
      <c r="BN1034" s="97"/>
      <c r="BO1034" s="97"/>
      <c r="BP1034" s="97"/>
      <c r="BQ1034" s="97"/>
      <c r="BR1034" s="97"/>
      <c r="BS1034" s="97"/>
      <c r="BT1034" s="97"/>
      <c r="BU1034" s="97"/>
      <c r="BV1034" s="97"/>
      <c r="BW1034" s="97"/>
      <c r="BX1034" s="97"/>
      <c r="BY1034" s="97"/>
      <c r="BZ1034" s="97"/>
      <c r="CA1034" s="97"/>
      <c r="CB1034" s="97"/>
      <c r="CC1034" s="97"/>
      <c r="CD1034" s="97"/>
      <c r="CE1034" s="97"/>
      <c r="CF1034" s="97"/>
      <c r="CG1034" s="97"/>
      <c r="CH1034" s="97"/>
    </row>
    <row r="1035" spans="1:86">
      <c r="A1035" s="100"/>
      <c r="B1035" s="100"/>
      <c r="C1035" s="100"/>
      <c r="D1035" s="100"/>
      <c r="E1035" s="100"/>
      <c r="F1035" s="100"/>
      <c r="G1035" s="100"/>
      <c r="H1035" s="100"/>
      <c r="I1035" s="100"/>
      <c r="J1035" s="100"/>
      <c r="K1035" s="100"/>
      <c r="L1035" s="100"/>
      <c r="M1035" s="100"/>
      <c r="N1035" s="100"/>
      <c r="O1035" s="100"/>
      <c r="P1035" s="100"/>
      <c r="Q1035" s="100"/>
      <c r="R1035" s="100"/>
      <c r="S1035" s="100"/>
      <c r="T1035" s="100"/>
      <c r="U1035" s="100"/>
      <c r="V1035" s="100"/>
      <c r="W1035" s="100"/>
      <c r="X1035" s="100"/>
      <c r="Z1035" s="100"/>
      <c r="AA1035" s="100"/>
      <c r="AB1035" s="100"/>
      <c r="AC1035" s="100"/>
      <c r="AD1035" s="100"/>
      <c r="AE1035" s="100"/>
      <c r="AF1035" s="100"/>
      <c r="AG1035" s="100"/>
      <c r="AH1035" s="100"/>
      <c r="AI1035" s="100"/>
      <c r="AJ1035" s="100"/>
      <c r="AK1035" s="100"/>
      <c r="AL1035" s="100"/>
      <c r="AM1035" s="97"/>
      <c r="AN1035" s="97"/>
      <c r="AO1035" s="97"/>
      <c r="AP1035" s="97"/>
      <c r="AQ1035" s="97"/>
      <c r="AR1035" s="97"/>
      <c r="AS1035" s="97"/>
      <c r="AT1035" s="97"/>
      <c r="AU1035" s="97"/>
      <c r="AV1035" s="97"/>
      <c r="AW1035" s="97"/>
      <c r="AX1035" s="97"/>
      <c r="AY1035" s="97"/>
      <c r="AZ1035" s="97"/>
      <c r="BA1035" s="97"/>
      <c r="BB1035" s="97"/>
      <c r="BC1035" s="97"/>
      <c r="BD1035" s="97"/>
      <c r="BE1035" s="97"/>
      <c r="BF1035" s="97"/>
      <c r="BG1035" s="97"/>
      <c r="BH1035" s="97"/>
      <c r="BI1035" s="97"/>
      <c r="BJ1035" s="97"/>
      <c r="BK1035" s="97"/>
      <c r="BL1035" s="97"/>
      <c r="BM1035" s="97"/>
      <c r="BN1035" s="97"/>
      <c r="BO1035" s="97"/>
      <c r="BP1035" s="97"/>
      <c r="BQ1035" s="97"/>
      <c r="BR1035" s="97"/>
      <c r="BS1035" s="97"/>
      <c r="BT1035" s="97"/>
      <c r="BU1035" s="97"/>
      <c r="BV1035" s="97"/>
      <c r="BW1035" s="97"/>
      <c r="BX1035" s="97"/>
      <c r="BY1035" s="97"/>
      <c r="BZ1035" s="97"/>
      <c r="CA1035" s="97"/>
      <c r="CB1035" s="97"/>
      <c r="CC1035" s="97"/>
      <c r="CD1035" s="97"/>
      <c r="CE1035" s="97"/>
      <c r="CF1035" s="97"/>
      <c r="CG1035" s="97"/>
      <c r="CH1035" s="97"/>
    </row>
    <row r="1036" spans="1:86">
      <c r="A1036" s="100"/>
      <c r="B1036" s="100"/>
      <c r="C1036" s="100"/>
      <c r="D1036" s="100"/>
      <c r="E1036" s="100"/>
      <c r="F1036" s="100"/>
      <c r="G1036" s="100"/>
      <c r="H1036" s="100"/>
      <c r="I1036" s="100"/>
      <c r="J1036" s="100"/>
      <c r="K1036" s="100"/>
      <c r="L1036" s="100"/>
      <c r="M1036" s="100"/>
      <c r="N1036" s="100"/>
      <c r="O1036" s="100"/>
      <c r="P1036" s="100"/>
      <c r="Q1036" s="100"/>
      <c r="R1036" s="100"/>
      <c r="S1036" s="100"/>
      <c r="T1036" s="100"/>
      <c r="U1036" s="100"/>
      <c r="V1036" s="100"/>
      <c r="W1036" s="100"/>
      <c r="X1036" s="100"/>
      <c r="Z1036" s="100"/>
      <c r="AA1036" s="100"/>
      <c r="AB1036" s="100"/>
      <c r="AC1036" s="100"/>
      <c r="AD1036" s="100"/>
      <c r="AE1036" s="100"/>
      <c r="AF1036" s="100"/>
      <c r="AG1036" s="100"/>
      <c r="AH1036" s="100"/>
      <c r="AI1036" s="100"/>
      <c r="AJ1036" s="100"/>
      <c r="AK1036" s="100"/>
      <c r="AL1036" s="100"/>
      <c r="AM1036" s="97"/>
      <c r="AN1036" s="97"/>
      <c r="AO1036" s="97"/>
      <c r="AP1036" s="97"/>
      <c r="AQ1036" s="97"/>
      <c r="AR1036" s="97"/>
      <c r="AS1036" s="97"/>
      <c r="AT1036" s="97"/>
      <c r="AU1036" s="97"/>
      <c r="AV1036" s="97"/>
      <c r="AW1036" s="97"/>
      <c r="AX1036" s="97"/>
      <c r="AY1036" s="97"/>
      <c r="AZ1036" s="97"/>
      <c r="BA1036" s="97"/>
      <c r="BB1036" s="97"/>
      <c r="BC1036" s="97"/>
      <c r="BD1036" s="97"/>
      <c r="BE1036" s="97"/>
      <c r="BF1036" s="97"/>
      <c r="BG1036" s="97"/>
      <c r="BH1036" s="97"/>
      <c r="BI1036" s="97"/>
      <c r="BJ1036" s="97"/>
      <c r="BK1036" s="97"/>
      <c r="BL1036" s="97"/>
      <c r="BM1036" s="97"/>
      <c r="BN1036" s="97"/>
      <c r="BO1036" s="97"/>
      <c r="BP1036" s="97"/>
      <c r="BQ1036" s="97"/>
      <c r="BR1036" s="97"/>
      <c r="BS1036" s="97"/>
      <c r="BT1036" s="97"/>
      <c r="BU1036" s="97"/>
      <c r="BV1036" s="97"/>
      <c r="BW1036" s="97"/>
      <c r="BX1036" s="97"/>
      <c r="BY1036" s="97"/>
      <c r="BZ1036" s="97"/>
      <c r="CA1036" s="97"/>
      <c r="CB1036" s="97"/>
      <c r="CC1036" s="97"/>
      <c r="CD1036" s="97"/>
      <c r="CE1036" s="97"/>
      <c r="CF1036" s="97"/>
      <c r="CG1036" s="97"/>
      <c r="CH1036" s="97"/>
    </row>
    <row r="1037" spans="1:86">
      <c r="A1037" s="100"/>
      <c r="B1037" s="100"/>
      <c r="C1037" s="100"/>
      <c r="D1037" s="100"/>
      <c r="E1037" s="100"/>
      <c r="F1037" s="100"/>
      <c r="G1037" s="100"/>
      <c r="H1037" s="100"/>
      <c r="I1037" s="100"/>
      <c r="J1037" s="100"/>
      <c r="K1037" s="100"/>
      <c r="L1037" s="100"/>
      <c r="M1037" s="100"/>
      <c r="N1037" s="100"/>
      <c r="O1037" s="100"/>
      <c r="P1037" s="100"/>
      <c r="Q1037" s="100"/>
      <c r="R1037" s="100"/>
      <c r="S1037" s="100"/>
      <c r="T1037" s="100"/>
      <c r="U1037" s="100"/>
      <c r="V1037" s="100"/>
      <c r="W1037" s="100"/>
      <c r="X1037" s="100"/>
      <c r="Z1037" s="100"/>
      <c r="AA1037" s="100"/>
      <c r="AB1037" s="100"/>
      <c r="AC1037" s="100"/>
      <c r="AD1037" s="100"/>
      <c r="AE1037" s="100"/>
      <c r="AF1037" s="100"/>
      <c r="AG1037" s="100"/>
      <c r="AH1037" s="100"/>
      <c r="AI1037" s="100"/>
      <c r="AJ1037" s="100"/>
      <c r="AK1037" s="100"/>
      <c r="AL1037" s="100"/>
      <c r="AM1037" s="97"/>
      <c r="AN1037" s="97"/>
      <c r="AO1037" s="97"/>
      <c r="AP1037" s="97"/>
      <c r="AQ1037" s="97"/>
      <c r="AR1037" s="97"/>
      <c r="AS1037" s="97"/>
      <c r="AT1037" s="97"/>
      <c r="AU1037" s="97"/>
      <c r="AV1037" s="97"/>
      <c r="AW1037" s="97"/>
      <c r="AX1037" s="97"/>
      <c r="AY1037" s="97"/>
      <c r="AZ1037" s="97"/>
      <c r="BA1037" s="97"/>
      <c r="BB1037" s="97"/>
      <c r="BC1037" s="97"/>
      <c r="BD1037" s="97"/>
      <c r="BE1037" s="97"/>
      <c r="BF1037" s="97"/>
      <c r="BG1037" s="97"/>
      <c r="BH1037" s="97"/>
      <c r="BI1037" s="97"/>
      <c r="BJ1037" s="97"/>
      <c r="BK1037" s="97"/>
      <c r="BL1037" s="97"/>
      <c r="BM1037" s="97"/>
      <c r="BN1037" s="97"/>
      <c r="BO1037" s="97"/>
      <c r="BP1037" s="97"/>
      <c r="BQ1037" s="97"/>
      <c r="BR1037" s="97"/>
      <c r="BS1037" s="97"/>
      <c r="BT1037" s="97"/>
      <c r="BU1037" s="97"/>
      <c r="BV1037" s="97"/>
      <c r="BW1037" s="97"/>
      <c r="BX1037" s="97"/>
      <c r="BY1037" s="97"/>
      <c r="BZ1037" s="97"/>
      <c r="CA1037" s="97"/>
      <c r="CB1037" s="97"/>
      <c r="CC1037" s="97"/>
      <c r="CD1037" s="97"/>
      <c r="CE1037" s="97"/>
      <c r="CF1037" s="97"/>
      <c r="CG1037" s="97"/>
      <c r="CH1037" s="97"/>
    </row>
    <row r="1038" spans="1:86">
      <c r="A1038" s="100"/>
      <c r="B1038" s="100"/>
      <c r="C1038" s="100"/>
      <c r="D1038" s="100"/>
      <c r="E1038" s="100"/>
      <c r="F1038" s="100"/>
      <c r="G1038" s="100"/>
      <c r="H1038" s="100"/>
      <c r="I1038" s="100"/>
      <c r="J1038" s="100"/>
      <c r="K1038" s="100"/>
      <c r="L1038" s="100"/>
      <c r="M1038" s="100"/>
      <c r="N1038" s="100"/>
      <c r="O1038" s="100"/>
      <c r="P1038" s="100"/>
      <c r="Q1038" s="100"/>
      <c r="R1038" s="100"/>
      <c r="S1038" s="100"/>
      <c r="T1038" s="100"/>
      <c r="U1038" s="100"/>
      <c r="V1038" s="100"/>
      <c r="W1038" s="100"/>
      <c r="X1038" s="100"/>
      <c r="Z1038" s="100"/>
      <c r="AA1038" s="100"/>
      <c r="AB1038" s="100"/>
      <c r="AC1038" s="100"/>
      <c r="AD1038" s="100"/>
      <c r="AE1038" s="100"/>
      <c r="AF1038" s="100"/>
      <c r="AG1038" s="100"/>
      <c r="AH1038" s="100"/>
      <c r="AI1038" s="100"/>
      <c r="AJ1038" s="100"/>
      <c r="AK1038" s="100"/>
      <c r="AL1038" s="100"/>
      <c r="AM1038" s="97"/>
      <c r="AN1038" s="97"/>
      <c r="AO1038" s="97"/>
      <c r="AP1038" s="97"/>
      <c r="AQ1038" s="97"/>
      <c r="AR1038" s="97"/>
      <c r="AS1038" s="97"/>
      <c r="AT1038" s="97"/>
      <c r="AU1038" s="97"/>
      <c r="AV1038" s="97"/>
      <c r="AW1038" s="97"/>
      <c r="AX1038" s="97"/>
      <c r="AY1038" s="97"/>
      <c r="AZ1038" s="97"/>
      <c r="BA1038" s="97"/>
      <c r="BB1038" s="97"/>
      <c r="BC1038" s="97"/>
      <c r="BD1038" s="97"/>
      <c r="BE1038" s="97"/>
      <c r="BF1038" s="97"/>
      <c r="BG1038" s="97"/>
      <c r="BH1038" s="97"/>
      <c r="BI1038" s="97"/>
      <c r="BJ1038" s="97"/>
      <c r="BK1038" s="97"/>
      <c r="BL1038" s="97"/>
      <c r="BM1038" s="97"/>
      <c r="BN1038" s="97"/>
      <c r="BO1038" s="97"/>
      <c r="BP1038" s="97"/>
      <c r="BQ1038" s="97"/>
      <c r="BR1038" s="97"/>
      <c r="BS1038" s="97"/>
      <c r="BT1038" s="97"/>
      <c r="BU1038" s="97"/>
      <c r="BV1038" s="97"/>
      <c r="BW1038" s="97"/>
      <c r="BX1038" s="97"/>
      <c r="BY1038" s="97"/>
      <c r="BZ1038" s="97"/>
      <c r="CA1038" s="97"/>
      <c r="CB1038" s="97"/>
      <c r="CC1038" s="97"/>
      <c r="CD1038" s="97"/>
      <c r="CE1038" s="97"/>
      <c r="CF1038" s="97"/>
      <c r="CG1038" s="97"/>
      <c r="CH1038" s="97"/>
    </row>
    <row r="1039" spans="1:86">
      <c r="A1039" s="100"/>
      <c r="B1039" s="100"/>
      <c r="C1039" s="100"/>
      <c r="D1039" s="100"/>
      <c r="E1039" s="100"/>
      <c r="F1039" s="100"/>
      <c r="G1039" s="100"/>
      <c r="H1039" s="100"/>
      <c r="I1039" s="100"/>
      <c r="J1039" s="100"/>
      <c r="K1039" s="100"/>
      <c r="L1039" s="100"/>
      <c r="M1039" s="100"/>
      <c r="N1039" s="100"/>
      <c r="O1039" s="100"/>
      <c r="P1039" s="100"/>
      <c r="Q1039" s="100"/>
      <c r="R1039" s="100"/>
      <c r="S1039" s="100"/>
      <c r="T1039" s="100"/>
      <c r="U1039" s="100"/>
      <c r="V1039" s="100"/>
      <c r="W1039" s="100"/>
      <c r="X1039" s="100"/>
      <c r="Z1039" s="100"/>
      <c r="AA1039" s="100"/>
      <c r="AB1039" s="100"/>
      <c r="AC1039" s="100"/>
      <c r="AD1039" s="100"/>
      <c r="AE1039" s="100"/>
      <c r="AF1039" s="100"/>
      <c r="AG1039" s="100"/>
      <c r="AH1039" s="100"/>
      <c r="AI1039" s="100"/>
      <c r="AJ1039" s="100"/>
      <c r="AK1039" s="100"/>
      <c r="AL1039" s="100"/>
      <c r="AM1039" s="97"/>
      <c r="AN1039" s="97"/>
      <c r="AO1039" s="97"/>
      <c r="AP1039" s="97"/>
      <c r="AQ1039" s="97"/>
      <c r="AR1039" s="97"/>
      <c r="AS1039" s="97"/>
      <c r="AT1039" s="97"/>
      <c r="AU1039" s="97"/>
      <c r="AV1039" s="97"/>
      <c r="AW1039" s="97"/>
      <c r="AX1039" s="97"/>
      <c r="AY1039" s="97"/>
      <c r="AZ1039" s="97"/>
      <c r="BA1039" s="97"/>
      <c r="BB1039" s="97"/>
      <c r="BC1039" s="97"/>
      <c r="BD1039" s="97"/>
      <c r="BE1039" s="97"/>
      <c r="BF1039" s="97"/>
      <c r="BG1039" s="97"/>
      <c r="BH1039" s="97"/>
      <c r="BI1039" s="97"/>
      <c r="BJ1039" s="97"/>
      <c r="BK1039" s="97"/>
      <c r="BL1039" s="97"/>
      <c r="BM1039" s="97"/>
      <c r="BN1039" s="97"/>
      <c r="BO1039" s="97"/>
      <c r="BP1039" s="97"/>
      <c r="BQ1039" s="97"/>
      <c r="BR1039" s="97"/>
      <c r="BS1039" s="97"/>
      <c r="BT1039" s="97"/>
      <c r="BU1039" s="97"/>
      <c r="BV1039" s="97"/>
      <c r="BW1039" s="97"/>
      <c r="BX1039" s="97"/>
      <c r="BY1039" s="97"/>
      <c r="BZ1039" s="97"/>
      <c r="CA1039" s="97"/>
      <c r="CB1039" s="97"/>
      <c r="CC1039" s="97"/>
      <c r="CD1039" s="97"/>
      <c r="CE1039" s="97"/>
      <c r="CF1039" s="97"/>
      <c r="CG1039" s="97"/>
      <c r="CH1039" s="97"/>
    </row>
    <row r="1040" spans="1:86">
      <c r="A1040" s="100"/>
      <c r="B1040" s="100"/>
      <c r="C1040" s="100"/>
      <c r="D1040" s="100"/>
      <c r="E1040" s="100"/>
      <c r="F1040" s="100"/>
      <c r="G1040" s="100"/>
      <c r="H1040" s="100"/>
      <c r="I1040" s="100"/>
      <c r="J1040" s="100"/>
      <c r="K1040" s="100"/>
      <c r="L1040" s="100"/>
      <c r="M1040" s="100"/>
      <c r="N1040" s="100"/>
      <c r="O1040" s="100"/>
      <c r="P1040" s="100"/>
      <c r="Q1040" s="100"/>
      <c r="R1040" s="100"/>
      <c r="S1040" s="100"/>
      <c r="T1040" s="100"/>
      <c r="U1040" s="100"/>
      <c r="V1040" s="100"/>
      <c r="W1040" s="100"/>
      <c r="X1040" s="100"/>
      <c r="Z1040" s="100"/>
      <c r="AA1040" s="100"/>
      <c r="AB1040" s="100"/>
      <c r="AC1040" s="100"/>
      <c r="AD1040" s="100"/>
      <c r="AE1040" s="100"/>
      <c r="AF1040" s="100"/>
      <c r="AG1040" s="100"/>
      <c r="AH1040" s="100"/>
      <c r="AI1040" s="100"/>
      <c r="AJ1040" s="100"/>
      <c r="AK1040" s="100"/>
      <c r="AL1040" s="100"/>
      <c r="AM1040" s="97"/>
      <c r="AN1040" s="97"/>
      <c r="AO1040" s="97"/>
      <c r="AP1040" s="97"/>
      <c r="AQ1040" s="97"/>
      <c r="AR1040" s="97"/>
      <c r="AS1040" s="97"/>
      <c r="AT1040" s="97"/>
      <c r="AU1040" s="97"/>
      <c r="AV1040" s="97"/>
      <c r="AW1040" s="97"/>
      <c r="AX1040" s="97"/>
      <c r="AY1040" s="97"/>
      <c r="AZ1040" s="97"/>
      <c r="BA1040" s="97"/>
      <c r="BB1040" s="97"/>
      <c r="BC1040" s="97"/>
      <c r="BD1040" s="97"/>
      <c r="BE1040" s="97"/>
      <c r="BF1040" s="97"/>
      <c r="BG1040" s="97"/>
      <c r="BH1040" s="97"/>
      <c r="BI1040" s="97"/>
      <c r="BJ1040" s="97"/>
      <c r="BK1040" s="97"/>
      <c r="BL1040" s="97"/>
      <c r="BM1040" s="97"/>
      <c r="BN1040" s="97"/>
      <c r="BO1040" s="97"/>
      <c r="BP1040" s="97"/>
      <c r="BQ1040" s="97"/>
      <c r="BR1040" s="97"/>
      <c r="BS1040" s="97"/>
      <c r="BT1040" s="97"/>
      <c r="BU1040" s="97"/>
      <c r="BV1040" s="97"/>
      <c r="BW1040" s="97"/>
      <c r="BX1040" s="97"/>
      <c r="BY1040" s="97"/>
      <c r="BZ1040" s="97"/>
      <c r="CA1040" s="97"/>
      <c r="CB1040" s="97"/>
      <c r="CC1040" s="97"/>
      <c r="CD1040" s="97"/>
      <c r="CE1040" s="97"/>
      <c r="CF1040" s="97"/>
      <c r="CG1040" s="97"/>
      <c r="CH1040" s="97"/>
    </row>
    <row r="1041" spans="1:86">
      <c r="A1041" s="100"/>
      <c r="B1041" s="100"/>
      <c r="C1041" s="100"/>
      <c r="D1041" s="100"/>
      <c r="E1041" s="100"/>
      <c r="F1041" s="100"/>
      <c r="G1041" s="100"/>
      <c r="H1041" s="100"/>
      <c r="I1041" s="100"/>
      <c r="J1041" s="100"/>
      <c r="K1041" s="100"/>
      <c r="L1041" s="100"/>
      <c r="M1041" s="100"/>
      <c r="N1041" s="100"/>
      <c r="O1041" s="100"/>
      <c r="P1041" s="100"/>
      <c r="Q1041" s="100"/>
      <c r="R1041" s="100"/>
      <c r="S1041" s="100"/>
      <c r="T1041" s="100"/>
      <c r="U1041" s="100"/>
      <c r="V1041" s="100"/>
      <c r="W1041" s="100"/>
      <c r="X1041" s="100"/>
      <c r="Z1041" s="100"/>
      <c r="AA1041" s="100"/>
      <c r="AB1041" s="100"/>
      <c r="AC1041" s="100"/>
      <c r="AD1041" s="100"/>
      <c r="AE1041" s="100"/>
      <c r="AF1041" s="100"/>
      <c r="AG1041" s="100"/>
      <c r="AH1041" s="100"/>
      <c r="AI1041" s="100"/>
      <c r="AJ1041" s="100"/>
      <c r="AK1041" s="100"/>
      <c r="AL1041" s="100"/>
      <c r="AM1041" s="97"/>
      <c r="AN1041" s="97"/>
      <c r="AO1041" s="97"/>
      <c r="AP1041" s="97"/>
      <c r="AQ1041" s="97"/>
      <c r="AR1041" s="97"/>
      <c r="AS1041" s="97"/>
      <c r="AT1041" s="97"/>
      <c r="AU1041" s="97"/>
      <c r="AV1041" s="97"/>
      <c r="AW1041" s="97"/>
      <c r="AX1041" s="97"/>
      <c r="AY1041" s="97"/>
      <c r="AZ1041" s="97"/>
      <c r="BA1041" s="97"/>
      <c r="BB1041" s="97"/>
      <c r="BC1041" s="97"/>
      <c r="BD1041" s="97"/>
      <c r="BE1041" s="97"/>
      <c r="BF1041" s="97"/>
      <c r="BG1041" s="97"/>
      <c r="BH1041" s="97"/>
      <c r="BI1041" s="97"/>
      <c r="BJ1041" s="97"/>
      <c r="BK1041" s="97"/>
      <c r="BL1041" s="97"/>
      <c r="BM1041" s="97"/>
      <c r="BN1041" s="97"/>
      <c r="BO1041" s="97"/>
      <c r="BP1041" s="97"/>
      <c r="BQ1041" s="97"/>
      <c r="BR1041" s="97"/>
      <c r="BS1041" s="97"/>
      <c r="BT1041" s="97"/>
      <c r="BU1041" s="97"/>
      <c r="BV1041" s="97"/>
      <c r="BW1041" s="97"/>
      <c r="BX1041" s="97"/>
      <c r="BY1041" s="97"/>
      <c r="BZ1041" s="97"/>
      <c r="CA1041" s="97"/>
      <c r="CB1041" s="97"/>
      <c r="CC1041" s="97"/>
      <c r="CD1041" s="97"/>
      <c r="CE1041" s="97"/>
      <c r="CF1041" s="97"/>
      <c r="CG1041" s="97"/>
      <c r="CH1041" s="97"/>
    </row>
    <row r="1042" spans="1:86">
      <c r="A1042" s="100"/>
      <c r="B1042" s="100"/>
      <c r="C1042" s="100"/>
      <c r="D1042" s="100"/>
      <c r="E1042" s="100"/>
      <c r="F1042" s="100"/>
      <c r="G1042" s="100"/>
      <c r="H1042" s="100"/>
      <c r="I1042" s="100"/>
      <c r="J1042" s="100"/>
      <c r="K1042" s="100"/>
      <c r="L1042" s="100"/>
      <c r="M1042" s="100"/>
      <c r="N1042" s="100"/>
      <c r="O1042" s="100"/>
      <c r="P1042" s="100"/>
      <c r="Q1042" s="100"/>
      <c r="R1042" s="100"/>
      <c r="S1042" s="100"/>
      <c r="T1042" s="100"/>
      <c r="U1042" s="100"/>
      <c r="V1042" s="100"/>
      <c r="W1042" s="100"/>
      <c r="X1042" s="100"/>
      <c r="Z1042" s="100"/>
      <c r="AA1042" s="100"/>
      <c r="AB1042" s="100"/>
      <c r="AC1042" s="100"/>
      <c r="AD1042" s="100"/>
      <c r="AE1042" s="100"/>
      <c r="AF1042" s="100"/>
      <c r="AG1042" s="100"/>
      <c r="AH1042" s="100"/>
      <c r="AI1042" s="100"/>
      <c r="AJ1042" s="100"/>
      <c r="AK1042" s="100"/>
      <c r="AL1042" s="100"/>
      <c r="AM1042" s="97"/>
      <c r="AN1042" s="97"/>
      <c r="AO1042" s="97"/>
      <c r="AP1042" s="97"/>
      <c r="AQ1042" s="97"/>
      <c r="AR1042" s="97"/>
      <c r="AS1042" s="97"/>
      <c r="AT1042" s="97"/>
      <c r="AU1042" s="97"/>
      <c r="AV1042" s="97"/>
      <c r="AW1042" s="97"/>
      <c r="AX1042" s="97"/>
      <c r="AY1042" s="97"/>
      <c r="AZ1042" s="97"/>
      <c r="BA1042" s="97"/>
      <c r="BB1042" s="97"/>
      <c r="BC1042" s="97"/>
      <c r="BD1042" s="97"/>
      <c r="BE1042" s="97"/>
      <c r="BF1042" s="97"/>
      <c r="BG1042" s="97"/>
      <c r="BH1042" s="97"/>
      <c r="BI1042" s="97"/>
      <c r="BJ1042" s="97"/>
      <c r="BK1042" s="97"/>
      <c r="BL1042" s="97"/>
      <c r="BM1042" s="97"/>
      <c r="BN1042" s="97"/>
      <c r="BO1042" s="97"/>
      <c r="BP1042" s="97"/>
      <c r="BQ1042" s="97"/>
      <c r="BR1042" s="97"/>
      <c r="BS1042" s="97"/>
      <c r="BT1042" s="97"/>
      <c r="BU1042" s="97"/>
      <c r="BV1042" s="97"/>
      <c r="BW1042" s="97"/>
      <c r="BX1042" s="97"/>
      <c r="BY1042" s="97"/>
      <c r="BZ1042" s="97"/>
      <c r="CA1042" s="97"/>
      <c r="CB1042" s="97"/>
      <c r="CC1042" s="97"/>
      <c r="CD1042" s="97"/>
      <c r="CE1042" s="97"/>
      <c r="CF1042" s="97"/>
      <c r="CG1042" s="97"/>
      <c r="CH1042" s="97"/>
    </row>
    <row r="1043" spans="1:86">
      <c r="A1043" s="100"/>
      <c r="B1043" s="100"/>
      <c r="C1043" s="100"/>
      <c r="D1043" s="100"/>
      <c r="E1043" s="100"/>
      <c r="F1043" s="100"/>
      <c r="G1043" s="100"/>
      <c r="H1043" s="100"/>
      <c r="I1043" s="100"/>
      <c r="J1043" s="100"/>
      <c r="K1043" s="100"/>
      <c r="L1043" s="100"/>
      <c r="M1043" s="100"/>
      <c r="N1043" s="100"/>
      <c r="O1043" s="100"/>
      <c r="P1043" s="100"/>
      <c r="Q1043" s="100"/>
      <c r="R1043" s="100"/>
      <c r="S1043" s="100"/>
      <c r="T1043" s="100"/>
      <c r="U1043" s="100"/>
      <c r="V1043" s="100"/>
      <c r="W1043" s="100"/>
      <c r="X1043" s="100"/>
      <c r="Z1043" s="100"/>
      <c r="AA1043" s="100"/>
      <c r="AB1043" s="100"/>
      <c r="AC1043" s="100"/>
      <c r="AD1043" s="100"/>
      <c r="AE1043" s="100"/>
      <c r="AF1043" s="100"/>
      <c r="AG1043" s="100"/>
      <c r="AH1043" s="100"/>
      <c r="AI1043" s="100"/>
      <c r="AJ1043" s="100"/>
      <c r="AK1043" s="100"/>
      <c r="AL1043" s="100"/>
      <c r="AM1043" s="97"/>
      <c r="AN1043" s="97"/>
      <c r="AO1043" s="97"/>
      <c r="AP1043" s="97"/>
      <c r="AQ1043" s="97"/>
      <c r="AR1043" s="97"/>
      <c r="AS1043" s="97"/>
      <c r="AT1043" s="97"/>
      <c r="AU1043" s="97"/>
      <c r="AV1043" s="97"/>
      <c r="AW1043" s="97"/>
      <c r="AX1043" s="97"/>
      <c r="AY1043" s="97"/>
      <c r="AZ1043" s="97"/>
      <c r="BA1043" s="97"/>
      <c r="BB1043" s="97"/>
      <c r="BC1043" s="97"/>
      <c r="BD1043" s="97"/>
      <c r="BE1043" s="97"/>
      <c r="BF1043" s="97"/>
      <c r="BG1043" s="97"/>
      <c r="BH1043" s="97"/>
      <c r="BI1043" s="97"/>
      <c r="BJ1043" s="97"/>
      <c r="BK1043" s="97"/>
      <c r="BL1043" s="97"/>
      <c r="BM1043" s="97"/>
      <c r="BN1043" s="97"/>
      <c r="BO1043" s="97"/>
      <c r="BP1043" s="97"/>
      <c r="BQ1043" s="97"/>
      <c r="BR1043" s="97"/>
      <c r="BS1043" s="97"/>
      <c r="BT1043" s="97"/>
      <c r="BU1043" s="97"/>
      <c r="BV1043" s="97"/>
      <c r="BW1043" s="97"/>
      <c r="BX1043" s="97"/>
      <c r="BY1043" s="97"/>
      <c r="BZ1043" s="97"/>
      <c r="CA1043" s="97"/>
      <c r="CB1043" s="97"/>
      <c r="CC1043" s="97"/>
      <c r="CD1043" s="97"/>
      <c r="CE1043" s="97"/>
      <c r="CF1043" s="97"/>
      <c r="CG1043" s="97"/>
      <c r="CH1043" s="97"/>
    </row>
    <row r="1044" spans="1:86">
      <c r="A1044" s="100"/>
      <c r="B1044" s="100"/>
      <c r="C1044" s="100"/>
      <c r="D1044" s="100"/>
      <c r="E1044" s="100"/>
      <c r="F1044" s="100"/>
      <c r="G1044" s="100"/>
      <c r="H1044" s="100"/>
      <c r="I1044" s="100"/>
      <c r="J1044" s="100"/>
      <c r="K1044" s="100"/>
      <c r="L1044" s="100"/>
      <c r="M1044" s="100"/>
      <c r="N1044" s="100"/>
      <c r="O1044" s="100"/>
      <c r="P1044" s="100"/>
      <c r="Q1044" s="100"/>
      <c r="R1044" s="100"/>
      <c r="S1044" s="100"/>
      <c r="T1044" s="100"/>
      <c r="U1044" s="100"/>
      <c r="V1044" s="100"/>
      <c r="W1044" s="100"/>
      <c r="X1044" s="100"/>
      <c r="Z1044" s="100"/>
      <c r="AA1044" s="100"/>
      <c r="AB1044" s="100"/>
      <c r="AC1044" s="100"/>
      <c r="AD1044" s="100"/>
      <c r="AE1044" s="100"/>
      <c r="AF1044" s="100"/>
      <c r="AG1044" s="100"/>
      <c r="AH1044" s="100"/>
      <c r="AI1044" s="100"/>
      <c r="AJ1044" s="100"/>
      <c r="AK1044" s="100"/>
      <c r="AL1044" s="100"/>
      <c r="AM1044" s="97"/>
      <c r="AN1044" s="97"/>
      <c r="AO1044" s="97"/>
      <c r="AP1044" s="97"/>
      <c r="AQ1044" s="97"/>
      <c r="AR1044" s="97"/>
      <c r="AS1044" s="97"/>
      <c r="AT1044" s="97"/>
      <c r="AU1044" s="97"/>
      <c r="AV1044" s="97"/>
      <c r="AW1044" s="97"/>
      <c r="AX1044" s="97"/>
      <c r="AY1044" s="97"/>
      <c r="AZ1044" s="97"/>
      <c r="BA1044" s="97"/>
      <c r="BB1044" s="97"/>
      <c r="BC1044" s="97"/>
      <c r="BD1044" s="97"/>
      <c r="BE1044" s="97"/>
      <c r="BF1044" s="97"/>
      <c r="BG1044" s="97"/>
      <c r="BH1044" s="97"/>
      <c r="BI1044" s="97"/>
      <c r="BJ1044" s="97"/>
      <c r="BK1044" s="97"/>
      <c r="BL1044" s="97"/>
      <c r="BM1044" s="97"/>
      <c r="BN1044" s="97"/>
      <c r="BO1044" s="97"/>
      <c r="BP1044" s="97"/>
      <c r="BQ1044" s="97"/>
      <c r="BR1044" s="97"/>
      <c r="BS1044" s="97"/>
      <c r="BT1044" s="97"/>
      <c r="BU1044" s="97"/>
      <c r="BV1044" s="97"/>
      <c r="BW1044" s="97"/>
      <c r="BX1044" s="97"/>
      <c r="BY1044" s="97"/>
      <c r="BZ1044" s="97"/>
      <c r="CA1044" s="97"/>
      <c r="CB1044" s="97"/>
      <c r="CC1044" s="97"/>
      <c r="CD1044" s="97"/>
      <c r="CE1044" s="97"/>
      <c r="CF1044" s="97"/>
      <c r="CG1044" s="97"/>
      <c r="CH1044" s="97"/>
    </row>
    <row r="1045" spans="1:86">
      <c r="A1045" s="100"/>
      <c r="B1045" s="100"/>
      <c r="C1045" s="100"/>
      <c r="D1045" s="100"/>
      <c r="E1045" s="100"/>
      <c r="F1045" s="100"/>
      <c r="G1045" s="100"/>
      <c r="H1045" s="100"/>
      <c r="I1045" s="100"/>
      <c r="J1045" s="100"/>
      <c r="K1045" s="100"/>
      <c r="L1045" s="100"/>
      <c r="M1045" s="100"/>
      <c r="N1045" s="100"/>
      <c r="O1045" s="100"/>
      <c r="P1045" s="100"/>
      <c r="Q1045" s="100"/>
      <c r="R1045" s="100"/>
      <c r="S1045" s="100"/>
      <c r="T1045" s="100"/>
      <c r="U1045" s="100"/>
      <c r="V1045" s="100"/>
      <c r="W1045" s="100"/>
      <c r="X1045" s="100"/>
      <c r="Z1045" s="100"/>
      <c r="AA1045" s="100"/>
      <c r="AB1045" s="100"/>
      <c r="AC1045" s="100"/>
      <c r="AD1045" s="100"/>
      <c r="AE1045" s="100"/>
      <c r="AF1045" s="100"/>
      <c r="AG1045" s="100"/>
      <c r="AH1045" s="100"/>
      <c r="AI1045" s="100"/>
      <c r="AJ1045" s="100"/>
      <c r="AK1045" s="100"/>
      <c r="AL1045" s="100"/>
      <c r="AM1045" s="97"/>
      <c r="AN1045" s="97"/>
      <c r="AO1045" s="97"/>
      <c r="AP1045" s="97"/>
      <c r="AQ1045" s="97"/>
      <c r="AR1045" s="97"/>
      <c r="AS1045" s="97"/>
      <c r="AT1045" s="97"/>
      <c r="AU1045" s="97"/>
      <c r="AV1045" s="97"/>
      <c r="AW1045" s="97"/>
      <c r="AX1045" s="97"/>
      <c r="AY1045" s="97"/>
      <c r="AZ1045" s="97"/>
      <c r="BA1045" s="97"/>
      <c r="BB1045" s="97"/>
      <c r="BC1045" s="97"/>
      <c r="BD1045" s="97"/>
      <c r="BE1045" s="97"/>
      <c r="BF1045" s="97"/>
      <c r="BG1045" s="97"/>
      <c r="BH1045" s="97"/>
      <c r="BI1045" s="97"/>
      <c r="BJ1045" s="97"/>
      <c r="BK1045" s="97"/>
      <c r="BL1045" s="97"/>
      <c r="BM1045" s="97"/>
      <c r="BN1045" s="97"/>
      <c r="BO1045" s="97"/>
      <c r="BP1045" s="97"/>
      <c r="BQ1045" s="97"/>
      <c r="BR1045" s="97"/>
      <c r="BS1045" s="97"/>
      <c r="BT1045" s="97"/>
      <c r="BU1045" s="97"/>
      <c r="BV1045" s="97"/>
      <c r="BW1045" s="97"/>
      <c r="BX1045" s="97"/>
      <c r="BY1045" s="97"/>
      <c r="BZ1045" s="97"/>
      <c r="CA1045" s="97"/>
      <c r="CB1045" s="97"/>
      <c r="CC1045" s="97"/>
      <c r="CD1045" s="97"/>
      <c r="CE1045" s="97"/>
      <c r="CF1045" s="97"/>
      <c r="CG1045" s="97"/>
      <c r="CH1045" s="97"/>
    </row>
    <row r="1046" spans="1:86">
      <c r="A1046" s="100"/>
      <c r="B1046" s="100"/>
      <c r="C1046" s="100"/>
      <c r="D1046" s="100"/>
      <c r="E1046" s="100"/>
      <c r="F1046" s="100"/>
      <c r="G1046" s="100"/>
      <c r="H1046" s="100"/>
      <c r="I1046" s="100"/>
      <c r="J1046" s="100"/>
      <c r="K1046" s="100"/>
      <c r="L1046" s="100"/>
      <c r="M1046" s="100"/>
      <c r="N1046" s="100"/>
      <c r="O1046" s="100"/>
      <c r="P1046" s="100"/>
      <c r="Q1046" s="100"/>
      <c r="R1046" s="100"/>
      <c r="S1046" s="100"/>
      <c r="T1046" s="100"/>
      <c r="U1046" s="100"/>
      <c r="V1046" s="100"/>
      <c r="W1046" s="100"/>
      <c r="X1046" s="100"/>
      <c r="Z1046" s="100"/>
      <c r="AA1046" s="100"/>
      <c r="AB1046" s="100"/>
      <c r="AC1046" s="100"/>
      <c r="AD1046" s="100"/>
      <c r="AE1046" s="100"/>
      <c r="AF1046" s="100"/>
      <c r="AG1046" s="100"/>
      <c r="AH1046" s="100"/>
      <c r="AI1046" s="100"/>
      <c r="AJ1046" s="100"/>
      <c r="AK1046" s="100"/>
      <c r="AL1046" s="100"/>
      <c r="AM1046" s="97"/>
      <c r="AN1046" s="97"/>
      <c r="AO1046" s="97"/>
      <c r="AP1046" s="97"/>
      <c r="AQ1046" s="97"/>
      <c r="AR1046" s="97"/>
      <c r="AS1046" s="97"/>
      <c r="AT1046" s="97"/>
      <c r="AU1046" s="97"/>
      <c r="AV1046" s="97"/>
      <c r="AW1046" s="97"/>
      <c r="AX1046" s="97"/>
      <c r="AY1046" s="97"/>
      <c r="AZ1046" s="97"/>
      <c r="BA1046" s="97"/>
      <c r="BB1046" s="97"/>
      <c r="BC1046" s="97"/>
      <c r="BD1046" s="97"/>
      <c r="BE1046" s="97"/>
      <c r="BF1046" s="97"/>
      <c r="BG1046" s="97"/>
      <c r="BH1046" s="97"/>
      <c r="BI1046" s="97"/>
      <c r="BJ1046" s="97"/>
      <c r="BK1046" s="97"/>
      <c r="BL1046" s="97"/>
      <c r="BM1046" s="97"/>
      <c r="BN1046" s="97"/>
      <c r="BO1046" s="97"/>
      <c r="BP1046" s="97"/>
      <c r="BQ1046" s="97"/>
      <c r="BR1046" s="97"/>
      <c r="BS1046" s="97"/>
      <c r="BT1046" s="97"/>
      <c r="BU1046" s="97"/>
      <c r="BV1046" s="97"/>
      <c r="BW1046" s="97"/>
      <c r="BX1046" s="97"/>
      <c r="BY1046" s="97"/>
      <c r="BZ1046" s="97"/>
      <c r="CA1046" s="97"/>
      <c r="CB1046" s="97"/>
      <c r="CC1046" s="97"/>
      <c r="CD1046" s="97"/>
      <c r="CE1046" s="97"/>
      <c r="CF1046" s="97"/>
      <c r="CG1046" s="97"/>
      <c r="CH1046" s="97"/>
    </row>
    <row r="1047" spans="1:86">
      <c r="A1047" s="100"/>
      <c r="B1047" s="100"/>
      <c r="C1047" s="100"/>
      <c r="D1047" s="100"/>
      <c r="E1047" s="100"/>
      <c r="F1047" s="100"/>
      <c r="G1047" s="100"/>
      <c r="H1047" s="100"/>
      <c r="I1047" s="100"/>
      <c r="J1047" s="100"/>
      <c r="K1047" s="100"/>
      <c r="L1047" s="100"/>
      <c r="M1047" s="100"/>
      <c r="N1047" s="100"/>
      <c r="O1047" s="100"/>
      <c r="P1047" s="100"/>
      <c r="Q1047" s="100"/>
      <c r="R1047" s="100"/>
      <c r="S1047" s="100"/>
      <c r="T1047" s="100"/>
      <c r="U1047" s="100"/>
      <c r="V1047" s="100"/>
      <c r="W1047" s="100"/>
      <c r="X1047" s="100"/>
      <c r="Z1047" s="100"/>
      <c r="AA1047" s="100"/>
      <c r="AB1047" s="100"/>
      <c r="AC1047" s="100"/>
      <c r="AD1047" s="100"/>
      <c r="AE1047" s="100"/>
      <c r="AF1047" s="100"/>
      <c r="AG1047" s="100"/>
      <c r="AH1047" s="100"/>
      <c r="AI1047" s="100"/>
      <c r="AJ1047" s="100"/>
      <c r="AK1047" s="100"/>
      <c r="AL1047" s="100"/>
      <c r="AM1047" s="97"/>
      <c r="AN1047" s="97"/>
      <c r="AO1047" s="97"/>
      <c r="AP1047" s="97"/>
      <c r="AQ1047" s="97"/>
      <c r="AR1047" s="97"/>
      <c r="AS1047" s="97"/>
      <c r="AT1047" s="97"/>
      <c r="AU1047" s="97"/>
      <c r="AV1047" s="97"/>
      <c r="AW1047" s="97"/>
      <c r="AX1047" s="97"/>
      <c r="AY1047" s="97"/>
      <c r="AZ1047" s="97"/>
      <c r="BA1047" s="97"/>
      <c r="BB1047" s="97"/>
      <c r="BC1047" s="97"/>
      <c r="BD1047" s="97"/>
      <c r="BE1047" s="97"/>
      <c r="BF1047" s="97"/>
      <c r="BG1047" s="97"/>
      <c r="BH1047" s="97"/>
      <c r="BI1047" s="97"/>
      <c r="BJ1047" s="97"/>
      <c r="BK1047" s="97"/>
      <c r="BL1047" s="97"/>
      <c r="BM1047" s="97"/>
      <c r="BN1047" s="97"/>
      <c r="BO1047" s="97"/>
      <c r="BP1047" s="97"/>
      <c r="BQ1047" s="97"/>
      <c r="BR1047" s="97"/>
      <c r="BS1047" s="97"/>
      <c r="BT1047" s="97"/>
      <c r="BU1047" s="97"/>
      <c r="BV1047" s="97"/>
      <c r="BW1047" s="97"/>
      <c r="BX1047" s="97"/>
      <c r="BY1047" s="97"/>
      <c r="BZ1047" s="97"/>
      <c r="CA1047" s="97"/>
      <c r="CB1047" s="97"/>
      <c r="CC1047" s="97"/>
      <c r="CD1047" s="97"/>
      <c r="CE1047" s="97"/>
      <c r="CF1047" s="97"/>
      <c r="CG1047" s="97"/>
      <c r="CH1047" s="97"/>
    </row>
    <row r="1048" spans="1:86">
      <c r="A1048" s="100"/>
      <c r="B1048" s="100"/>
      <c r="C1048" s="100"/>
      <c r="D1048" s="100"/>
      <c r="E1048" s="100"/>
      <c r="F1048" s="100"/>
      <c r="G1048" s="100"/>
      <c r="H1048" s="100"/>
      <c r="I1048" s="100"/>
      <c r="J1048" s="100"/>
      <c r="K1048" s="100"/>
      <c r="L1048" s="100"/>
      <c r="M1048" s="100"/>
      <c r="N1048" s="100"/>
      <c r="O1048" s="100"/>
      <c r="P1048" s="100"/>
      <c r="Q1048" s="100"/>
      <c r="R1048" s="100"/>
      <c r="S1048" s="100"/>
      <c r="T1048" s="100"/>
      <c r="U1048" s="100"/>
      <c r="V1048" s="100"/>
      <c r="W1048" s="100"/>
      <c r="X1048" s="100"/>
      <c r="Z1048" s="100"/>
      <c r="AA1048" s="100"/>
      <c r="AB1048" s="100"/>
      <c r="AC1048" s="100"/>
      <c r="AD1048" s="100"/>
      <c r="AE1048" s="100"/>
      <c r="AF1048" s="100"/>
      <c r="AG1048" s="100"/>
      <c r="AH1048" s="100"/>
      <c r="AI1048" s="100"/>
      <c r="AJ1048" s="100"/>
      <c r="AK1048" s="100"/>
      <c r="AL1048" s="100"/>
      <c r="AM1048" s="97"/>
      <c r="AN1048" s="97"/>
      <c r="AO1048" s="97"/>
      <c r="AP1048" s="97"/>
      <c r="AQ1048" s="97"/>
      <c r="AR1048" s="97"/>
      <c r="AS1048" s="97"/>
      <c r="AT1048" s="97"/>
      <c r="AU1048" s="97"/>
      <c r="AV1048" s="97"/>
      <c r="AW1048" s="97"/>
      <c r="AX1048" s="97"/>
      <c r="AY1048" s="97"/>
      <c r="AZ1048" s="97"/>
      <c r="BA1048" s="97"/>
      <c r="BB1048" s="97"/>
      <c r="BC1048" s="97"/>
      <c r="BD1048" s="97"/>
      <c r="BE1048" s="97"/>
      <c r="BF1048" s="97"/>
      <c r="BG1048" s="97"/>
      <c r="BH1048" s="97"/>
      <c r="BI1048" s="97"/>
      <c r="BJ1048" s="97"/>
      <c r="BK1048" s="97"/>
      <c r="BL1048" s="97"/>
      <c r="BM1048" s="97"/>
      <c r="BN1048" s="97"/>
      <c r="BO1048" s="97"/>
      <c r="BP1048" s="97"/>
      <c r="BQ1048" s="97"/>
      <c r="BR1048" s="97"/>
      <c r="BS1048" s="97"/>
      <c r="BT1048" s="97"/>
      <c r="BU1048" s="97"/>
      <c r="BV1048" s="97"/>
      <c r="BW1048" s="97"/>
      <c r="BX1048" s="97"/>
      <c r="BY1048" s="97"/>
      <c r="BZ1048" s="97"/>
      <c r="CA1048" s="97"/>
      <c r="CB1048" s="97"/>
      <c r="CC1048" s="97"/>
      <c r="CD1048" s="97"/>
      <c r="CE1048" s="97"/>
      <c r="CF1048" s="97"/>
      <c r="CG1048" s="97"/>
      <c r="CH1048" s="97"/>
    </row>
    <row r="1049" spans="1:86">
      <c r="A1049" s="100"/>
      <c r="B1049" s="100"/>
      <c r="C1049" s="100"/>
      <c r="D1049" s="100"/>
      <c r="E1049" s="100"/>
      <c r="F1049" s="100"/>
      <c r="G1049" s="100"/>
      <c r="H1049" s="100"/>
      <c r="I1049" s="100"/>
      <c r="J1049" s="100"/>
      <c r="K1049" s="100"/>
      <c r="L1049" s="100"/>
      <c r="M1049" s="100"/>
      <c r="N1049" s="100"/>
      <c r="O1049" s="100"/>
      <c r="P1049" s="100"/>
      <c r="Q1049" s="100"/>
      <c r="R1049" s="100"/>
      <c r="S1049" s="100"/>
      <c r="T1049" s="100"/>
      <c r="U1049" s="100"/>
      <c r="V1049" s="100"/>
      <c r="W1049" s="100"/>
      <c r="X1049" s="100"/>
      <c r="Z1049" s="100"/>
      <c r="AA1049" s="100"/>
      <c r="AB1049" s="100"/>
      <c r="AC1049" s="100"/>
      <c r="AD1049" s="100"/>
      <c r="AE1049" s="100"/>
      <c r="AF1049" s="100"/>
      <c r="AG1049" s="100"/>
      <c r="AH1049" s="100"/>
      <c r="AI1049" s="100"/>
      <c r="AJ1049" s="100"/>
      <c r="AK1049" s="100"/>
      <c r="AL1049" s="100"/>
      <c r="AM1049" s="97"/>
      <c r="AN1049" s="97"/>
      <c r="AO1049" s="97"/>
      <c r="AP1049" s="97"/>
      <c r="AQ1049" s="97"/>
      <c r="AR1049" s="97"/>
      <c r="AS1049" s="97"/>
      <c r="AT1049" s="97"/>
      <c r="AU1049" s="97"/>
      <c r="AV1049" s="97"/>
      <c r="AW1049" s="97"/>
      <c r="AX1049" s="97"/>
      <c r="AY1049" s="97"/>
      <c r="AZ1049" s="97"/>
      <c r="BA1049" s="97"/>
      <c r="BB1049" s="97"/>
      <c r="BC1049" s="97"/>
      <c r="BD1049" s="97"/>
      <c r="BE1049" s="97"/>
      <c r="BF1049" s="97"/>
      <c r="BG1049" s="97"/>
      <c r="BH1049" s="97"/>
      <c r="BI1049" s="97"/>
      <c r="BJ1049" s="97"/>
      <c r="BK1049" s="97"/>
      <c r="BL1049" s="97"/>
      <c r="BM1049" s="97"/>
      <c r="BN1049" s="97"/>
      <c r="BO1049" s="97"/>
      <c r="BP1049" s="97"/>
      <c r="BQ1049" s="97"/>
      <c r="BR1049" s="97"/>
      <c r="BS1049" s="97"/>
      <c r="BT1049" s="97"/>
      <c r="BU1049" s="97"/>
      <c r="BV1049" s="97"/>
      <c r="BW1049" s="97"/>
      <c r="BX1049" s="97"/>
      <c r="BY1049" s="97"/>
      <c r="BZ1049" s="97"/>
      <c r="CA1049" s="97"/>
      <c r="CB1049" s="97"/>
      <c r="CC1049" s="97"/>
      <c r="CD1049" s="97"/>
      <c r="CE1049" s="97"/>
      <c r="CF1049" s="97"/>
      <c r="CG1049" s="97"/>
      <c r="CH1049" s="97"/>
    </row>
    <row r="1050" spans="1:86">
      <c r="A1050" s="100"/>
      <c r="B1050" s="100"/>
      <c r="C1050" s="100"/>
      <c r="D1050" s="100"/>
      <c r="E1050" s="100"/>
      <c r="F1050" s="100"/>
      <c r="G1050" s="100"/>
      <c r="H1050" s="100"/>
      <c r="I1050" s="100"/>
      <c r="J1050" s="100"/>
      <c r="K1050" s="100"/>
      <c r="L1050" s="100"/>
      <c r="M1050" s="100"/>
      <c r="N1050" s="100"/>
      <c r="O1050" s="100"/>
      <c r="P1050" s="100"/>
      <c r="Q1050" s="100"/>
      <c r="R1050" s="100"/>
      <c r="S1050" s="100"/>
      <c r="T1050" s="100"/>
      <c r="U1050" s="100"/>
      <c r="V1050" s="100"/>
      <c r="W1050" s="100"/>
      <c r="X1050" s="100"/>
      <c r="Z1050" s="100"/>
      <c r="AA1050" s="100"/>
      <c r="AB1050" s="100"/>
      <c r="AC1050" s="100"/>
      <c r="AD1050" s="100"/>
      <c r="AE1050" s="100"/>
      <c r="AF1050" s="100"/>
      <c r="AG1050" s="100"/>
      <c r="AH1050" s="100"/>
      <c r="AI1050" s="100"/>
      <c r="AJ1050" s="100"/>
      <c r="AK1050" s="100"/>
      <c r="AL1050" s="100"/>
      <c r="AM1050" s="97"/>
      <c r="AN1050" s="97"/>
      <c r="AO1050" s="97"/>
      <c r="AP1050" s="97"/>
      <c r="AQ1050" s="97"/>
      <c r="AR1050" s="97"/>
      <c r="AS1050" s="97"/>
      <c r="AT1050" s="97"/>
      <c r="AU1050" s="97"/>
      <c r="AV1050" s="97"/>
      <c r="AW1050" s="97"/>
      <c r="AX1050" s="97"/>
      <c r="AY1050" s="97"/>
      <c r="AZ1050" s="97"/>
      <c r="BA1050" s="97"/>
      <c r="BB1050" s="97"/>
      <c r="BC1050" s="97"/>
      <c r="BD1050" s="97"/>
      <c r="BE1050" s="97"/>
      <c r="BF1050" s="97"/>
      <c r="BG1050" s="97"/>
      <c r="BH1050" s="97"/>
      <c r="BI1050" s="97"/>
      <c r="BJ1050" s="97"/>
      <c r="BK1050" s="97"/>
      <c r="BL1050" s="97"/>
      <c r="BM1050" s="97"/>
      <c r="BN1050" s="97"/>
      <c r="BO1050" s="97"/>
      <c r="BP1050" s="97"/>
      <c r="BQ1050" s="97"/>
      <c r="BR1050" s="97"/>
      <c r="BS1050" s="97"/>
      <c r="BT1050" s="97"/>
      <c r="BU1050" s="97"/>
      <c r="BV1050" s="97"/>
      <c r="BW1050" s="97"/>
      <c r="BX1050" s="97"/>
      <c r="BY1050" s="97"/>
      <c r="BZ1050" s="97"/>
      <c r="CA1050" s="97"/>
      <c r="CB1050" s="97"/>
      <c r="CC1050" s="97"/>
      <c r="CD1050" s="97"/>
      <c r="CE1050" s="97"/>
      <c r="CF1050" s="97"/>
      <c r="CG1050" s="97"/>
      <c r="CH1050" s="97"/>
    </row>
    <row r="1051" spans="1:86">
      <c r="A1051" s="100"/>
      <c r="B1051" s="100"/>
      <c r="C1051" s="100"/>
      <c r="D1051" s="100"/>
      <c r="E1051" s="100"/>
      <c r="F1051" s="100"/>
      <c r="G1051" s="100"/>
      <c r="H1051" s="100"/>
      <c r="I1051" s="100"/>
      <c r="J1051" s="100"/>
      <c r="K1051" s="100"/>
      <c r="L1051" s="100"/>
      <c r="M1051" s="100"/>
      <c r="N1051" s="100"/>
      <c r="O1051" s="100"/>
      <c r="P1051" s="100"/>
      <c r="Q1051" s="100"/>
      <c r="R1051" s="100"/>
      <c r="S1051" s="100"/>
      <c r="T1051" s="100"/>
      <c r="U1051" s="100"/>
      <c r="V1051" s="100"/>
      <c r="W1051" s="100"/>
      <c r="X1051" s="100"/>
      <c r="Z1051" s="100"/>
      <c r="AA1051" s="100"/>
      <c r="AB1051" s="100"/>
      <c r="AC1051" s="100"/>
      <c r="AD1051" s="100"/>
      <c r="AE1051" s="100"/>
      <c r="AF1051" s="100"/>
      <c r="AG1051" s="100"/>
      <c r="AH1051" s="100"/>
      <c r="AI1051" s="100"/>
      <c r="AJ1051" s="100"/>
      <c r="AK1051" s="100"/>
      <c r="AL1051" s="100"/>
      <c r="AM1051" s="97"/>
      <c r="AN1051" s="97"/>
      <c r="AO1051" s="97"/>
      <c r="AP1051" s="97"/>
      <c r="AQ1051" s="97"/>
      <c r="AR1051" s="97"/>
      <c r="AS1051" s="97"/>
      <c r="AT1051" s="97"/>
      <c r="AU1051" s="97"/>
      <c r="AV1051" s="97"/>
      <c r="AW1051" s="97"/>
      <c r="AX1051" s="97"/>
      <c r="AY1051" s="97"/>
      <c r="AZ1051" s="97"/>
      <c r="BA1051" s="97"/>
      <c r="BB1051" s="97"/>
      <c r="BC1051" s="97"/>
      <c r="BD1051" s="97"/>
      <c r="BE1051" s="97"/>
      <c r="BF1051" s="97"/>
      <c r="BG1051" s="97"/>
      <c r="BH1051" s="97"/>
      <c r="BI1051" s="97"/>
      <c r="BJ1051" s="97"/>
      <c r="BK1051" s="97"/>
      <c r="BL1051" s="97"/>
      <c r="BM1051" s="97"/>
      <c r="BN1051" s="97"/>
      <c r="BO1051" s="97"/>
      <c r="BP1051" s="97"/>
      <c r="BQ1051" s="97"/>
      <c r="BR1051" s="97"/>
      <c r="BS1051" s="97"/>
      <c r="BT1051" s="97"/>
      <c r="BU1051" s="97"/>
      <c r="BV1051" s="97"/>
      <c r="BW1051" s="97"/>
      <c r="BX1051" s="97"/>
      <c r="BY1051" s="97"/>
      <c r="BZ1051" s="97"/>
      <c r="CA1051" s="97"/>
      <c r="CB1051" s="97"/>
      <c r="CC1051" s="97"/>
      <c r="CD1051" s="97"/>
      <c r="CE1051" s="97"/>
      <c r="CF1051" s="97"/>
      <c r="CG1051" s="97"/>
      <c r="CH1051" s="97"/>
    </row>
    <row r="1052" spans="1:86">
      <c r="A1052" s="100"/>
      <c r="B1052" s="100"/>
      <c r="C1052" s="100"/>
      <c r="D1052" s="100"/>
      <c r="E1052" s="100"/>
      <c r="F1052" s="100"/>
      <c r="G1052" s="100"/>
      <c r="H1052" s="100"/>
      <c r="I1052" s="100"/>
      <c r="J1052" s="100"/>
      <c r="K1052" s="100"/>
      <c r="L1052" s="100"/>
      <c r="M1052" s="100"/>
      <c r="N1052" s="100"/>
      <c r="O1052" s="100"/>
      <c r="P1052" s="100"/>
      <c r="Q1052" s="100"/>
      <c r="R1052" s="100"/>
      <c r="S1052" s="100"/>
      <c r="T1052" s="100"/>
      <c r="U1052" s="100"/>
      <c r="V1052" s="100"/>
      <c r="W1052" s="100"/>
      <c r="X1052" s="100"/>
      <c r="Z1052" s="100"/>
      <c r="AA1052" s="100"/>
      <c r="AB1052" s="100"/>
      <c r="AC1052" s="100"/>
      <c r="AD1052" s="100"/>
      <c r="AE1052" s="100"/>
      <c r="AF1052" s="100"/>
      <c r="AG1052" s="100"/>
      <c r="AH1052" s="100"/>
      <c r="AI1052" s="100"/>
      <c r="AJ1052" s="100"/>
      <c r="AK1052" s="100"/>
      <c r="AL1052" s="100"/>
      <c r="AM1052" s="97"/>
      <c r="AN1052" s="97"/>
      <c r="AO1052" s="97"/>
      <c r="AP1052" s="97"/>
      <c r="AQ1052" s="97"/>
      <c r="AR1052" s="97"/>
      <c r="AS1052" s="97"/>
      <c r="AT1052" s="97"/>
      <c r="AU1052" s="97"/>
      <c r="AV1052" s="97"/>
      <c r="AW1052" s="97"/>
      <c r="AX1052" s="97"/>
      <c r="AY1052" s="97"/>
      <c r="AZ1052" s="97"/>
      <c r="BA1052" s="97"/>
      <c r="BB1052" s="97"/>
      <c r="BC1052" s="97"/>
      <c r="BD1052" s="97"/>
      <c r="BE1052" s="97"/>
      <c r="BF1052" s="97"/>
      <c r="BG1052" s="97"/>
      <c r="BH1052" s="97"/>
      <c r="BI1052" s="97"/>
      <c r="BJ1052" s="97"/>
      <c r="BK1052" s="97"/>
      <c r="BL1052" s="97"/>
      <c r="BM1052" s="97"/>
      <c r="BN1052" s="97"/>
      <c r="BO1052" s="97"/>
      <c r="BP1052" s="97"/>
      <c r="BQ1052" s="97"/>
      <c r="BR1052" s="97"/>
      <c r="BS1052" s="97"/>
      <c r="BT1052" s="97"/>
      <c r="BU1052" s="97"/>
      <c r="BV1052" s="97"/>
      <c r="BW1052" s="97"/>
      <c r="BX1052" s="97"/>
      <c r="BY1052" s="97"/>
      <c r="BZ1052" s="97"/>
      <c r="CA1052" s="97"/>
      <c r="CB1052" s="97"/>
      <c r="CC1052" s="97"/>
      <c r="CD1052" s="97"/>
      <c r="CE1052" s="97"/>
      <c r="CF1052" s="97"/>
      <c r="CG1052" s="97"/>
      <c r="CH1052" s="97"/>
    </row>
    <row r="1053" spans="1:86">
      <c r="A1053" s="100"/>
      <c r="B1053" s="100"/>
      <c r="C1053" s="100"/>
      <c r="D1053" s="100"/>
      <c r="E1053" s="100"/>
      <c r="F1053" s="100"/>
      <c r="G1053" s="100"/>
      <c r="H1053" s="100"/>
      <c r="I1053" s="100"/>
      <c r="J1053" s="100"/>
      <c r="K1053" s="100"/>
      <c r="L1053" s="100"/>
      <c r="M1053" s="100"/>
      <c r="N1053" s="100"/>
      <c r="O1053" s="100"/>
      <c r="P1053" s="100"/>
      <c r="Q1053" s="100"/>
      <c r="R1053" s="100"/>
      <c r="S1053" s="100"/>
      <c r="T1053" s="100"/>
      <c r="U1053" s="100"/>
      <c r="V1053" s="100"/>
      <c r="W1053" s="100"/>
      <c r="X1053" s="100"/>
      <c r="Z1053" s="100"/>
      <c r="AA1053" s="100"/>
      <c r="AB1053" s="100"/>
      <c r="AC1053" s="100"/>
      <c r="AD1053" s="100"/>
      <c r="AE1053" s="100"/>
      <c r="AF1053" s="100"/>
      <c r="AG1053" s="100"/>
      <c r="AH1053" s="100"/>
      <c r="AI1053" s="100"/>
      <c r="AJ1053" s="100"/>
      <c r="AK1053" s="100"/>
      <c r="AL1053" s="100"/>
      <c r="AM1053" s="97"/>
      <c r="AN1053" s="97"/>
      <c r="AO1053" s="97"/>
      <c r="AP1053" s="97"/>
      <c r="AQ1053" s="97"/>
      <c r="AR1053" s="97"/>
      <c r="AS1053" s="97"/>
      <c r="AT1053" s="97"/>
      <c r="AU1053" s="97"/>
      <c r="AV1053" s="97"/>
      <c r="AW1053" s="97"/>
      <c r="AX1053" s="97"/>
      <c r="AY1053" s="97"/>
      <c r="AZ1053" s="97"/>
      <c r="BA1053" s="97"/>
      <c r="BB1053" s="97"/>
      <c r="BC1053" s="97"/>
      <c r="BD1053" s="97"/>
      <c r="BE1053" s="97"/>
      <c r="BF1053" s="97"/>
      <c r="BG1053" s="97"/>
      <c r="BH1053" s="97"/>
      <c r="BI1053" s="97"/>
      <c r="BJ1053" s="97"/>
      <c r="BK1053" s="97"/>
      <c r="BL1053" s="97"/>
      <c r="BM1053" s="97"/>
      <c r="BN1053" s="97"/>
      <c r="BO1053" s="97"/>
      <c r="BP1053" s="97"/>
      <c r="BQ1053" s="97"/>
      <c r="BR1053" s="97"/>
      <c r="BS1053" s="97"/>
      <c r="BT1053" s="97"/>
      <c r="BU1053" s="97"/>
      <c r="BV1053" s="97"/>
      <c r="BW1053" s="97"/>
      <c r="BX1053" s="97"/>
      <c r="BY1053" s="97"/>
      <c r="BZ1053" s="97"/>
      <c r="CA1053" s="97"/>
      <c r="CB1053" s="97"/>
      <c r="CC1053" s="97"/>
      <c r="CD1053" s="97"/>
      <c r="CE1053" s="97"/>
      <c r="CF1053" s="97"/>
      <c r="CG1053" s="97"/>
      <c r="CH1053" s="97"/>
    </row>
    <row r="1054" spans="1:86">
      <c r="A1054" s="100"/>
      <c r="B1054" s="100"/>
      <c r="C1054" s="100"/>
      <c r="D1054" s="100"/>
      <c r="E1054" s="100"/>
      <c r="F1054" s="100"/>
      <c r="G1054" s="100"/>
      <c r="H1054" s="100"/>
      <c r="I1054" s="100"/>
      <c r="J1054" s="100"/>
      <c r="K1054" s="100"/>
      <c r="L1054" s="100"/>
      <c r="M1054" s="100"/>
      <c r="N1054" s="100"/>
      <c r="O1054" s="100"/>
      <c r="P1054" s="100"/>
      <c r="Q1054" s="100"/>
      <c r="R1054" s="100"/>
      <c r="S1054" s="100"/>
      <c r="T1054" s="100"/>
      <c r="U1054" s="100"/>
      <c r="V1054" s="100"/>
      <c r="W1054" s="100"/>
      <c r="X1054" s="100"/>
      <c r="Z1054" s="100"/>
      <c r="AA1054" s="100"/>
      <c r="AB1054" s="100"/>
      <c r="AC1054" s="100"/>
      <c r="AD1054" s="100"/>
      <c r="AE1054" s="100"/>
      <c r="AF1054" s="100"/>
      <c r="AG1054" s="100"/>
      <c r="AH1054" s="100"/>
      <c r="AI1054" s="100"/>
      <c r="AJ1054" s="100"/>
      <c r="AK1054" s="100"/>
      <c r="AL1054" s="100"/>
      <c r="AM1054" s="97"/>
      <c r="AN1054" s="97"/>
      <c r="AO1054" s="97"/>
      <c r="AP1054" s="97"/>
      <c r="AQ1054" s="97"/>
      <c r="AR1054" s="97"/>
      <c r="AS1054" s="97"/>
      <c r="AT1054" s="97"/>
      <c r="AU1054" s="97"/>
      <c r="AV1054" s="97"/>
      <c r="AW1054" s="97"/>
      <c r="AX1054" s="97"/>
      <c r="AY1054" s="97"/>
      <c r="AZ1054" s="97"/>
      <c r="BA1054" s="97"/>
      <c r="BB1054" s="97"/>
      <c r="BC1054" s="97"/>
      <c r="BD1054" s="97"/>
      <c r="BE1054" s="97"/>
      <c r="BF1054" s="97"/>
      <c r="BG1054" s="97"/>
      <c r="BH1054" s="97"/>
      <c r="BI1054" s="97"/>
      <c r="BJ1054" s="97"/>
      <c r="BK1054" s="97"/>
      <c r="BL1054" s="97"/>
      <c r="BM1054" s="97"/>
      <c r="BN1054" s="97"/>
      <c r="BO1054" s="97"/>
      <c r="BP1054" s="97"/>
      <c r="BQ1054" s="97"/>
      <c r="BR1054" s="97"/>
      <c r="BS1054" s="97"/>
      <c r="BT1054" s="97"/>
      <c r="BU1054" s="97"/>
      <c r="BV1054" s="97"/>
      <c r="BW1054" s="97"/>
      <c r="BX1054" s="97"/>
      <c r="BY1054" s="97"/>
      <c r="BZ1054" s="97"/>
      <c r="CA1054" s="97"/>
      <c r="CB1054" s="97"/>
      <c r="CC1054" s="97"/>
      <c r="CD1054" s="97"/>
      <c r="CE1054" s="97"/>
      <c r="CF1054" s="97"/>
      <c r="CG1054" s="97"/>
      <c r="CH1054" s="97"/>
    </row>
    <row r="1055" spans="1:86">
      <c r="A1055" s="100"/>
      <c r="B1055" s="100"/>
      <c r="C1055" s="100"/>
      <c r="D1055" s="100"/>
      <c r="E1055" s="100"/>
      <c r="F1055" s="100"/>
      <c r="G1055" s="100"/>
      <c r="H1055" s="100"/>
      <c r="I1055" s="100"/>
      <c r="J1055" s="100"/>
      <c r="K1055" s="100"/>
      <c r="L1055" s="100"/>
      <c r="M1055" s="100"/>
      <c r="N1055" s="100"/>
      <c r="O1055" s="100"/>
      <c r="P1055" s="100"/>
      <c r="Q1055" s="100"/>
      <c r="R1055" s="100"/>
      <c r="S1055" s="100"/>
      <c r="T1055" s="100"/>
      <c r="U1055" s="100"/>
      <c r="V1055" s="100"/>
      <c r="W1055" s="100"/>
      <c r="X1055" s="100"/>
      <c r="Z1055" s="100"/>
      <c r="AA1055" s="100"/>
      <c r="AB1055" s="100"/>
      <c r="AC1055" s="100"/>
      <c r="AD1055" s="100"/>
      <c r="AE1055" s="100"/>
      <c r="AF1055" s="100"/>
      <c r="AG1055" s="100"/>
      <c r="AH1055" s="100"/>
      <c r="AI1055" s="100"/>
      <c r="AJ1055" s="100"/>
      <c r="AK1055" s="100"/>
      <c r="AL1055" s="100"/>
      <c r="AM1055" s="97"/>
      <c r="AN1055" s="97"/>
      <c r="AO1055" s="97"/>
      <c r="AP1055" s="97"/>
      <c r="AQ1055" s="97"/>
      <c r="AR1055" s="97"/>
      <c r="AS1055" s="97"/>
      <c r="AT1055" s="97"/>
      <c r="AU1055" s="97"/>
      <c r="AV1055" s="97"/>
      <c r="AW1055" s="97"/>
      <c r="AX1055" s="97"/>
      <c r="AY1055" s="97"/>
      <c r="AZ1055" s="97"/>
      <c r="BA1055" s="97"/>
      <c r="BB1055" s="97"/>
      <c r="BC1055" s="97"/>
      <c r="BD1055" s="97"/>
      <c r="BE1055" s="97"/>
      <c r="BF1055" s="97"/>
      <c r="BG1055" s="97"/>
      <c r="BH1055" s="97"/>
      <c r="BI1055" s="97"/>
      <c r="BJ1055" s="97"/>
      <c r="BK1055" s="97"/>
      <c r="BL1055" s="97"/>
      <c r="BM1055" s="97"/>
      <c r="BN1055" s="97"/>
      <c r="BO1055" s="97"/>
      <c r="BP1055" s="97"/>
      <c r="BQ1055" s="97"/>
      <c r="BR1055" s="97"/>
      <c r="BS1055" s="97"/>
      <c r="BT1055" s="97"/>
      <c r="BU1055" s="97"/>
      <c r="BV1055" s="97"/>
      <c r="BW1055" s="97"/>
      <c r="BX1055" s="97"/>
      <c r="BY1055" s="97"/>
      <c r="BZ1055" s="97"/>
      <c r="CA1055" s="97"/>
      <c r="CB1055" s="97"/>
      <c r="CC1055" s="97"/>
      <c r="CD1055" s="97"/>
      <c r="CE1055" s="97"/>
      <c r="CF1055" s="97"/>
      <c r="CG1055" s="97"/>
      <c r="CH1055" s="97"/>
    </row>
    <row r="1056" spans="1:86">
      <c r="A1056" s="100"/>
      <c r="B1056" s="100"/>
      <c r="C1056" s="100"/>
      <c r="D1056" s="100"/>
      <c r="E1056" s="100"/>
      <c r="F1056" s="100"/>
      <c r="G1056" s="100"/>
      <c r="H1056" s="100"/>
      <c r="I1056" s="100"/>
      <c r="J1056" s="100"/>
      <c r="K1056" s="100"/>
      <c r="L1056" s="100"/>
      <c r="M1056" s="100"/>
      <c r="N1056" s="100"/>
      <c r="O1056" s="100"/>
      <c r="P1056" s="100"/>
      <c r="Q1056" s="100"/>
      <c r="R1056" s="100"/>
      <c r="S1056" s="100"/>
      <c r="T1056" s="100"/>
      <c r="U1056" s="100"/>
      <c r="V1056" s="100"/>
      <c r="W1056" s="100"/>
      <c r="X1056" s="100"/>
      <c r="Z1056" s="100"/>
      <c r="AA1056" s="100"/>
      <c r="AB1056" s="100"/>
      <c r="AC1056" s="100"/>
      <c r="AD1056" s="100"/>
      <c r="AE1056" s="100"/>
      <c r="AF1056" s="100"/>
      <c r="AG1056" s="100"/>
      <c r="AH1056" s="100"/>
      <c r="AI1056" s="100"/>
      <c r="AJ1056" s="100"/>
      <c r="AK1056" s="100"/>
      <c r="AL1056" s="100"/>
      <c r="AM1056" s="97"/>
      <c r="AN1056" s="97"/>
      <c r="AO1056" s="97"/>
      <c r="AP1056" s="97"/>
      <c r="AQ1056" s="97"/>
      <c r="AR1056" s="97"/>
      <c r="AS1056" s="97"/>
      <c r="AT1056" s="97"/>
      <c r="AU1056" s="97"/>
      <c r="AV1056" s="97"/>
      <c r="AW1056" s="97"/>
      <c r="AX1056" s="97"/>
      <c r="AY1056" s="97"/>
      <c r="AZ1056" s="97"/>
      <c r="BA1056" s="97"/>
      <c r="BB1056" s="97"/>
      <c r="BC1056" s="97"/>
      <c r="BD1056" s="97"/>
      <c r="BE1056" s="97"/>
      <c r="BF1056" s="97"/>
      <c r="BG1056" s="97"/>
      <c r="BH1056" s="97"/>
      <c r="BI1056" s="97"/>
      <c r="BJ1056" s="97"/>
      <c r="BK1056" s="97"/>
      <c r="BL1056" s="97"/>
      <c r="BM1056" s="97"/>
      <c r="BN1056" s="97"/>
      <c r="BO1056" s="97"/>
      <c r="BP1056" s="97"/>
      <c r="BQ1056" s="97"/>
      <c r="BR1056" s="97"/>
      <c r="BS1056" s="97"/>
      <c r="BT1056" s="97"/>
      <c r="BU1056" s="97"/>
      <c r="BV1056" s="97"/>
      <c r="BW1056" s="97"/>
      <c r="BX1056" s="97"/>
      <c r="BY1056" s="97"/>
      <c r="BZ1056" s="97"/>
      <c r="CA1056" s="97"/>
      <c r="CB1056" s="97"/>
      <c r="CC1056" s="97"/>
      <c r="CD1056" s="97"/>
      <c r="CE1056" s="97"/>
      <c r="CF1056" s="97"/>
      <c r="CG1056" s="97"/>
      <c r="CH1056" s="97"/>
    </row>
    <row r="1057" spans="1:86">
      <c r="A1057" s="100"/>
      <c r="B1057" s="100"/>
      <c r="C1057" s="100"/>
      <c r="D1057" s="100"/>
      <c r="E1057" s="100"/>
      <c r="F1057" s="100"/>
      <c r="G1057" s="100"/>
      <c r="H1057" s="100"/>
      <c r="I1057" s="100"/>
      <c r="J1057" s="100"/>
      <c r="K1057" s="100"/>
      <c r="L1057" s="100"/>
      <c r="M1057" s="100"/>
      <c r="N1057" s="100"/>
      <c r="O1057" s="100"/>
      <c r="P1057" s="100"/>
      <c r="Q1057" s="100"/>
      <c r="R1057" s="100"/>
      <c r="S1057" s="100"/>
      <c r="T1057" s="100"/>
      <c r="U1057" s="100"/>
      <c r="V1057" s="100"/>
      <c r="W1057" s="100"/>
      <c r="X1057" s="100"/>
      <c r="Z1057" s="100"/>
      <c r="AA1057" s="100"/>
      <c r="AB1057" s="100"/>
      <c r="AC1057" s="100"/>
      <c r="AD1057" s="100"/>
      <c r="AE1057" s="100"/>
      <c r="AF1057" s="100"/>
      <c r="AG1057" s="100"/>
      <c r="AH1057" s="100"/>
      <c r="AI1057" s="100"/>
      <c r="AJ1057" s="100"/>
      <c r="AK1057" s="100"/>
      <c r="AL1057" s="100"/>
      <c r="AM1057" s="97"/>
      <c r="AN1057" s="97"/>
      <c r="AO1057" s="97"/>
      <c r="AP1057" s="97"/>
      <c r="AQ1057" s="97"/>
      <c r="AR1057" s="97"/>
      <c r="AS1057" s="97"/>
      <c r="AT1057" s="97"/>
      <c r="AU1057" s="97"/>
      <c r="AV1057" s="97"/>
      <c r="AW1057" s="97"/>
      <c r="AX1057" s="97"/>
      <c r="AY1057" s="97"/>
      <c r="AZ1057" s="97"/>
      <c r="BA1057" s="97"/>
      <c r="BB1057" s="97"/>
      <c r="BC1057" s="97"/>
      <c r="BD1057" s="97"/>
      <c r="BE1057" s="97"/>
      <c r="BF1057" s="97"/>
      <c r="BG1057" s="97"/>
      <c r="BH1057" s="97"/>
      <c r="BI1057" s="97"/>
      <c r="BJ1057" s="97"/>
      <c r="BK1057" s="97"/>
      <c r="BL1057" s="97"/>
      <c r="BM1057" s="97"/>
      <c r="BN1057" s="97"/>
      <c r="BO1057" s="97"/>
      <c r="BP1057" s="97"/>
      <c r="BQ1057" s="97"/>
      <c r="BR1057" s="97"/>
      <c r="BS1057" s="97"/>
      <c r="BT1057" s="97"/>
      <c r="BU1057" s="97"/>
      <c r="BV1057" s="97"/>
      <c r="BW1057" s="97"/>
      <c r="BX1057" s="97"/>
      <c r="BY1057" s="97"/>
      <c r="BZ1057" s="97"/>
      <c r="CA1057" s="97"/>
      <c r="CB1057" s="97"/>
      <c r="CC1057" s="97"/>
      <c r="CD1057" s="97"/>
      <c r="CE1057" s="97"/>
      <c r="CF1057" s="97"/>
      <c r="CG1057" s="97"/>
      <c r="CH1057" s="97"/>
    </row>
    <row r="1058" spans="1:86">
      <c r="A1058" s="100"/>
      <c r="B1058" s="100"/>
      <c r="C1058" s="100"/>
      <c r="D1058" s="100"/>
      <c r="E1058" s="100"/>
      <c r="F1058" s="100"/>
      <c r="G1058" s="100"/>
      <c r="H1058" s="100"/>
      <c r="I1058" s="100"/>
      <c r="J1058" s="100"/>
      <c r="K1058" s="100"/>
      <c r="L1058" s="100"/>
      <c r="M1058" s="100"/>
      <c r="N1058" s="100"/>
      <c r="O1058" s="100"/>
      <c r="P1058" s="100"/>
      <c r="Q1058" s="100"/>
      <c r="R1058" s="100"/>
      <c r="S1058" s="100"/>
      <c r="T1058" s="100"/>
      <c r="U1058" s="100"/>
      <c r="V1058" s="100"/>
      <c r="W1058" s="100"/>
      <c r="X1058" s="100"/>
      <c r="Z1058" s="100"/>
      <c r="AA1058" s="100"/>
      <c r="AB1058" s="100"/>
      <c r="AC1058" s="100"/>
      <c r="AD1058" s="100"/>
      <c r="AE1058" s="100"/>
      <c r="AF1058" s="100"/>
      <c r="AG1058" s="100"/>
      <c r="AH1058" s="100"/>
      <c r="AI1058" s="100"/>
      <c r="AJ1058" s="100"/>
      <c r="AK1058" s="100"/>
      <c r="AL1058" s="100"/>
      <c r="AM1058" s="97"/>
      <c r="AN1058" s="97"/>
      <c r="AO1058" s="97"/>
      <c r="AP1058" s="97"/>
      <c r="AQ1058" s="97"/>
      <c r="AR1058" s="97"/>
      <c r="AS1058" s="97"/>
      <c r="AT1058" s="97"/>
      <c r="AU1058" s="97"/>
      <c r="AV1058" s="97"/>
      <c r="AW1058" s="97"/>
      <c r="AX1058" s="97"/>
      <c r="AY1058" s="97"/>
      <c r="AZ1058" s="97"/>
      <c r="BA1058" s="97"/>
      <c r="BB1058" s="97"/>
      <c r="BC1058" s="97"/>
      <c r="BD1058" s="97"/>
      <c r="BE1058" s="97"/>
      <c r="BF1058" s="97"/>
      <c r="BG1058" s="97"/>
      <c r="BH1058" s="97"/>
      <c r="BI1058" s="97"/>
      <c r="BJ1058" s="97"/>
      <c r="BK1058" s="97"/>
      <c r="BL1058" s="97"/>
      <c r="BM1058" s="97"/>
      <c r="BN1058" s="97"/>
      <c r="BO1058" s="97"/>
      <c r="BP1058" s="97"/>
      <c r="BQ1058" s="97"/>
      <c r="BR1058" s="97"/>
      <c r="BS1058" s="97"/>
      <c r="BT1058" s="97"/>
      <c r="BU1058" s="97"/>
      <c r="BV1058" s="97"/>
      <c r="BW1058" s="97"/>
      <c r="BX1058" s="97"/>
      <c r="BY1058" s="97"/>
      <c r="BZ1058" s="97"/>
      <c r="CA1058" s="97"/>
      <c r="CB1058" s="97"/>
      <c r="CC1058" s="97"/>
      <c r="CD1058" s="97"/>
      <c r="CE1058" s="97"/>
      <c r="CF1058" s="97"/>
      <c r="CG1058" s="97"/>
      <c r="CH1058" s="97"/>
    </row>
    <row r="1059" spans="1:86">
      <c r="A1059" s="100"/>
      <c r="B1059" s="100"/>
      <c r="C1059" s="100"/>
      <c r="D1059" s="100"/>
      <c r="E1059" s="100"/>
      <c r="F1059" s="100"/>
      <c r="G1059" s="100"/>
      <c r="H1059" s="100"/>
      <c r="I1059" s="100"/>
      <c r="J1059" s="100"/>
      <c r="K1059" s="100"/>
      <c r="L1059" s="100"/>
      <c r="M1059" s="100"/>
      <c r="N1059" s="100"/>
      <c r="O1059" s="100"/>
      <c r="P1059" s="100"/>
      <c r="Q1059" s="100"/>
      <c r="R1059" s="100"/>
      <c r="S1059" s="100"/>
      <c r="T1059" s="100"/>
      <c r="U1059" s="100"/>
      <c r="V1059" s="100"/>
      <c r="W1059" s="100"/>
      <c r="X1059" s="100"/>
      <c r="Z1059" s="100"/>
      <c r="AA1059" s="100"/>
      <c r="AB1059" s="100"/>
      <c r="AC1059" s="100"/>
      <c r="AD1059" s="100"/>
      <c r="AE1059" s="100"/>
      <c r="AF1059" s="100"/>
      <c r="AG1059" s="100"/>
      <c r="AH1059" s="100"/>
      <c r="AI1059" s="100"/>
      <c r="AJ1059" s="100"/>
      <c r="AK1059" s="100"/>
      <c r="AL1059" s="100"/>
      <c r="AM1059" s="97"/>
      <c r="AN1059" s="97"/>
      <c r="AO1059" s="97"/>
      <c r="AP1059" s="97"/>
      <c r="AQ1059" s="97"/>
      <c r="AR1059" s="97"/>
      <c r="AS1059" s="97"/>
      <c r="AT1059" s="97"/>
      <c r="AU1059" s="97"/>
      <c r="AV1059" s="97"/>
      <c r="AW1059" s="97"/>
      <c r="AX1059" s="97"/>
      <c r="AY1059" s="97"/>
      <c r="AZ1059" s="97"/>
      <c r="BA1059" s="97"/>
      <c r="BB1059" s="97"/>
      <c r="BC1059" s="97"/>
      <c r="BD1059" s="97"/>
      <c r="BE1059" s="97"/>
      <c r="BF1059" s="97"/>
      <c r="BG1059" s="97"/>
      <c r="BH1059" s="97"/>
      <c r="BI1059" s="97"/>
      <c r="BJ1059" s="97"/>
      <c r="BK1059" s="97"/>
      <c r="BL1059" s="97"/>
      <c r="BM1059" s="97"/>
      <c r="BN1059" s="97"/>
      <c r="BO1059" s="97"/>
      <c r="BP1059" s="97"/>
      <c r="BQ1059" s="97"/>
      <c r="BR1059" s="97"/>
      <c r="BS1059" s="97"/>
      <c r="BT1059" s="97"/>
      <c r="BU1059" s="97"/>
      <c r="BV1059" s="97"/>
      <c r="BW1059" s="97"/>
      <c r="BX1059" s="97"/>
      <c r="BY1059" s="97"/>
      <c r="BZ1059" s="97"/>
      <c r="CA1059" s="97"/>
      <c r="CB1059" s="97"/>
      <c r="CC1059" s="97"/>
      <c r="CD1059" s="97"/>
      <c r="CE1059" s="97"/>
      <c r="CF1059" s="97"/>
      <c r="CG1059" s="97"/>
      <c r="CH1059" s="97"/>
    </row>
    <row r="1060" spans="1:86">
      <c r="A1060" s="100"/>
      <c r="B1060" s="100"/>
      <c r="C1060" s="100"/>
      <c r="D1060" s="100"/>
      <c r="E1060" s="100"/>
      <c r="F1060" s="100"/>
      <c r="G1060" s="100"/>
      <c r="H1060" s="100"/>
      <c r="I1060" s="100"/>
      <c r="J1060" s="100"/>
      <c r="K1060" s="100"/>
      <c r="L1060" s="100"/>
      <c r="M1060" s="100"/>
      <c r="N1060" s="100"/>
      <c r="O1060" s="100"/>
      <c r="P1060" s="100"/>
      <c r="Q1060" s="100"/>
      <c r="R1060" s="100"/>
      <c r="S1060" s="100"/>
      <c r="T1060" s="100"/>
      <c r="U1060" s="100"/>
      <c r="V1060" s="100"/>
      <c r="W1060" s="100"/>
      <c r="X1060" s="100"/>
      <c r="Z1060" s="100"/>
      <c r="AA1060" s="100"/>
      <c r="AB1060" s="100"/>
      <c r="AC1060" s="100"/>
      <c r="AD1060" s="100"/>
      <c r="AE1060" s="100"/>
      <c r="AF1060" s="100"/>
      <c r="AG1060" s="100"/>
      <c r="AH1060" s="100"/>
      <c r="AI1060" s="100"/>
      <c r="AJ1060" s="100"/>
      <c r="AK1060" s="100"/>
      <c r="AL1060" s="100"/>
      <c r="AM1060" s="97"/>
      <c r="AN1060" s="97"/>
      <c r="AO1060" s="97"/>
      <c r="AP1060" s="97"/>
      <c r="AQ1060" s="97"/>
      <c r="AR1060" s="97"/>
      <c r="AS1060" s="97"/>
      <c r="AT1060" s="97"/>
      <c r="AU1060" s="97"/>
      <c r="AV1060" s="97"/>
      <c r="AW1060" s="97"/>
      <c r="AX1060" s="97"/>
      <c r="AY1060" s="97"/>
      <c r="AZ1060" s="97"/>
      <c r="BA1060" s="97"/>
      <c r="BB1060" s="97"/>
      <c r="BC1060" s="97"/>
      <c r="BD1060" s="97"/>
      <c r="BE1060" s="97"/>
      <c r="BF1060" s="97"/>
      <c r="BG1060" s="97"/>
      <c r="BH1060" s="97"/>
      <c r="BI1060" s="97"/>
      <c r="BJ1060" s="97"/>
      <c r="BK1060" s="97"/>
      <c r="BL1060" s="97"/>
      <c r="BM1060" s="97"/>
      <c r="BN1060" s="97"/>
      <c r="BO1060" s="97"/>
      <c r="BP1060" s="97"/>
      <c r="BQ1060" s="97"/>
      <c r="BR1060" s="97"/>
      <c r="BS1060" s="97"/>
      <c r="BT1060" s="97"/>
      <c r="BU1060" s="97"/>
      <c r="BV1060" s="97"/>
      <c r="BW1060" s="97"/>
      <c r="BX1060" s="97"/>
      <c r="BY1060" s="97"/>
      <c r="BZ1060" s="97"/>
      <c r="CA1060" s="97"/>
      <c r="CB1060" s="97"/>
      <c r="CC1060" s="97"/>
      <c r="CD1060" s="97"/>
      <c r="CE1060" s="97"/>
      <c r="CF1060" s="97"/>
      <c r="CG1060" s="97"/>
      <c r="CH1060" s="97"/>
    </row>
    <row r="1061" spans="1:86">
      <c r="A1061" s="100"/>
      <c r="B1061" s="100"/>
      <c r="C1061" s="100"/>
      <c r="D1061" s="100"/>
      <c r="E1061" s="100"/>
      <c r="F1061" s="100"/>
      <c r="G1061" s="100"/>
      <c r="H1061" s="100"/>
      <c r="I1061" s="100"/>
      <c r="J1061" s="100"/>
      <c r="K1061" s="100"/>
      <c r="L1061" s="100"/>
      <c r="M1061" s="100"/>
      <c r="N1061" s="100"/>
      <c r="O1061" s="100"/>
      <c r="P1061" s="100"/>
      <c r="Q1061" s="100"/>
      <c r="R1061" s="100"/>
      <c r="S1061" s="100"/>
      <c r="T1061" s="100"/>
      <c r="U1061" s="100"/>
      <c r="V1061" s="100"/>
      <c r="W1061" s="100"/>
      <c r="X1061" s="100"/>
      <c r="Z1061" s="100"/>
      <c r="AA1061" s="100"/>
      <c r="AB1061" s="100"/>
      <c r="AC1061" s="100"/>
      <c r="AD1061" s="100"/>
      <c r="AE1061" s="100"/>
      <c r="AF1061" s="100"/>
      <c r="AG1061" s="100"/>
      <c r="AH1061" s="100"/>
      <c r="AI1061" s="100"/>
      <c r="AJ1061" s="100"/>
      <c r="AK1061" s="100"/>
      <c r="AL1061" s="100"/>
      <c r="AM1061" s="97"/>
      <c r="AN1061" s="97"/>
      <c r="AO1061" s="97"/>
      <c r="AP1061" s="97"/>
      <c r="AQ1061" s="97"/>
      <c r="AR1061" s="97"/>
      <c r="AS1061" s="97"/>
      <c r="AT1061" s="97"/>
      <c r="AU1061" s="97"/>
      <c r="AV1061" s="97"/>
      <c r="AW1061" s="97"/>
      <c r="AX1061" s="97"/>
      <c r="AY1061" s="97"/>
      <c r="AZ1061" s="97"/>
      <c r="BA1061" s="97"/>
      <c r="BB1061" s="97"/>
      <c r="BC1061" s="97"/>
      <c r="BD1061" s="97"/>
      <c r="BE1061" s="97"/>
      <c r="BF1061" s="97"/>
      <c r="BG1061" s="97"/>
      <c r="BH1061" s="97"/>
      <c r="BI1061" s="97"/>
      <c r="BJ1061" s="97"/>
      <c r="BK1061" s="97"/>
      <c r="BL1061" s="97"/>
      <c r="BM1061" s="97"/>
      <c r="BN1061" s="97"/>
      <c r="BO1061" s="97"/>
      <c r="BP1061" s="97"/>
      <c r="BQ1061" s="97"/>
      <c r="BR1061" s="97"/>
      <c r="BS1061" s="97"/>
      <c r="BT1061" s="97"/>
      <c r="BU1061" s="97"/>
      <c r="BV1061" s="97"/>
      <c r="BW1061" s="97"/>
      <c r="BX1061" s="97"/>
      <c r="BY1061" s="97"/>
      <c r="BZ1061" s="97"/>
      <c r="CA1061" s="97"/>
      <c r="CB1061" s="97"/>
      <c r="CC1061" s="97"/>
      <c r="CD1061" s="97"/>
      <c r="CE1061" s="97"/>
      <c r="CF1061" s="97"/>
      <c r="CG1061" s="97"/>
      <c r="CH1061" s="97"/>
    </row>
    <row r="1062" spans="1:86">
      <c r="A1062" s="100"/>
      <c r="B1062" s="100"/>
      <c r="C1062" s="100"/>
      <c r="D1062" s="100"/>
      <c r="E1062" s="100"/>
      <c r="F1062" s="100"/>
      <c r="G1062" s="100"/>
      <c r="H1062" s="100"/>
      <c r="I1062" s="100"/>
      <c r="J1062" s="100"/>
      <c r="K1062" s="100"/>
      <c r="L1062" s="100"/>
      <c r="M1062" s="100"/>
      <c r="N1062" s="100"/>
      <c r="O1062" s="100"/>
      <c r="P1062" s="100"/>
      <c r="Q1062" s="100"/>
      <c r="R1062" s="100"/>
      <c r="S1062" s="100"/>
      <c r="T1062" s="100"/>
      <c r="U1062" s="100"/>
      <c r="V1062" s="100"/>
      <c r="W1062" s="100"/>
      <c r="X1062" s="100"/>
      <c r="Z1062" s="100"/>
      <c r="AA1062" s="100"/>
      <c r="AB1062" s="100"/>
      <c r="AC1062" s="100"/>
      <c r="AD1062" s="100"/>
      <c r="AE1062" s="100"/>
      <c r="AF1062" s="100"/>
      <c r="AG1062" s="100"/>
      <c r="AH1062" s="100"/>
      <c r="AI1062" s="100"/>
      <c r="AJ1062" s="100"/>
      <c r="AK1062" s="100"/>
      <c r="AL1062" s="100"/>
      <c r="AM1062" s="97"/>
      <c r="AN1062" s="97"/>
      <c r="AO1062" s="97"/>
      <c r="AP1062" s="97"/>
      <c r="AQ1062" s="97"/>
      <c r="AR1062" s="97"/>
      <c r="AS1062" s="97"/>
      <c r="AT1062" s="97"/>
      <c r="AU1062" s="97"/>
      <c r="AV1062" s="97"/>
      <c r="AW1062" s="97"/>
      <c r="AX1062" s="97"/>
      <c r="AY1062" s="97"/>
      <c r="AZ1062" s="97"/>
      <c r="BA1062" s="97"/>
      <c r="BB1062" s="97"/>
      <c r="BC1062" s="97"/>
      <c r="BD1062" s="97"/>
      <c r="BE1062" s="97"/>
      <c r="BF1062" s="97"/>
      <c r="BG1062" s="97"/>
      <c r="BH1062" s="97"/>
      <c r="BI1062" s="97"/>
      <c r="BJ1062" s="97"/>
      <c r="BK1062" s="97"/>
      <c r="BL1062" s="97"/>
      <c r="BM1062" s="97"/>
      <c r="BN1062" s="97"/>
      <c r="BO1062" s="97"/>
      <c r="BP1062" s="97"/>
      <c r="BQ1062" s="97"/>
      <c r="BR1062" s="97"/>
      <c r="BS1062" s="97"/>
      <c r="BT1062" s="97"/>
      <c r="BU1062" s="97"/>
      <c r="BV1062" s="97"/>
      <c r="BW1062" s="97"/>
      <c r="BX1062" s="97"/>
      <c r="BY1062" s="97"/>
      <c r="BZ1062" s="97"/>
      <c r="CA1062" s="97"/>
      <c r="CB1062" s="97"/>
      <c r="CC1062" s="97"/>
      <c r="CD1062" s="97"/>
      <c r="CE1062" s="97"/>
      <c r="CF1062" s="97"/>
      <c r="CG1062" s="97"/>
      <c r="CH1062" s="97"/>
    </row>
    <row r="1063" spans="1:86">
      <c r="A1063" s="100"/>
      <c r="B1063" s="100"/>
      <c r="C1063" s="100"/>
      <c r="D1063" s="100"/>
      <c r="E1063" s="100"/>
      <c r="F1063" s="100"/>
      <c r="G1063" s="100"/>
      <c r="H1063" s="100"/>
      <c r="I1063" s="100"/>
      <c r="J1063" s="100"/>
      <c r="K1063" s="100"/>
      <c r="L1063" s="100"/>
      <c r="M1063" s="100"/>
      <c r="N1063" s="100"/>
      <c r="O1063" s="100"/>
      <c r="P1063" s="100"/>
      <c r="Q1063" s="100"/>
      <c r="R1063" s="100"/>
      <c r="S1063" s="100"/>
      <c r="T1063" s="100"/>
      <c r="U1063" s="100"/>
      <c r="V1063" s="100"/>
      <c r="W1063" s="100"/>
      <c r="X1063" s="100"/>
      <c r="Z1063" s="100"/>
      <c r="AA1063" s="100"/>
      <c r="AB1063" s="100"/>
      <c r="AC1063" s="100"/>
      <c r="AD1063" s="100"/>
      <c r="AE1063" s="100"/>
      <c r="AF1063" s="100"/>
      <c r="AG1063" s="100"/>
      <c r="AH1063" s="100"/>
      <c r="AI1063" s="100"/>
      <c r="AJ1063" s="100"/>
      <c r="AK1063" s="100"/>
      <c r="AL1063" s="100"/>
      <c r="AM1063" s="97"/>
      <c r="AN1063" s="97"/>
      <c r="AO1063" s="97"/>
      <c r="AP1063" s="97"/>
      <c r="AQ1063" s="97"/>
      <c r="AR1063" s="97"/>
      <c r="AS1063" s="97"/>
      <c r="AT1063" s="97"/>
      <c r="AU1063" s="97"/>
      <c r="AV1063" s="97"/>
      <c r="AW1063" s="97"/>
      <c r="AX1063" s="97"/>
      <c r="AY1063" s="97"/>
      <c r="AZ1063" s="97"/>
      <c r="BA1063" s="97"/>
      <c r="BB1063" s="97"/>
      <c r="BC1063" s="97"/>
      <c r="BD1063" s="97"/>
      <c r="BE1063" s="97"/>
      <c r="BF1063" s="97"/>
      <c r="BG1063" s="97"/>
      <c r="BH1063" s="97"/>
      <c r="BI1063" s="97"/>
      <c r="BJ1063" s="97"/>
      <c r="BK1063" s="97"/>
      <c r="BL1063" s="97"/>
      <c r="BM1063" s="97"/>
      <c r="BN1063" s="97"/>
      <c r="BO1063" s="97"/>
      <c r="BP1063" s="97"/>
      <c r="BQ1063" s="97"/>
      <c r="BR1063" s="97"/>
      <c r="BS1063" s="97"/>
      <c r="BT1063" s="97"/>
      <c r="BU1063" s="97"/>
      <c r="BV1063" s="97"/>
      <c r="BW1063" s="97"/>
      <c r="BX1063" s="97"/>
      <c r="BY1063" s="97"/>
      <c r="BZ1063" s="97"/>
      <c r="CA1063" s="97"/>
      <c r="CB1063" s="97"/>
      <c r="CC1063" s="97"/>
      <c r="CD1063" s="97"/>
      <c r="CE1063" s="97"/>
      <c r="CF1063" s="97"/>
      <c r="CG1063" s="97"/>
      <c r="CH1063" s="97"/>
    </row>
    <row r="1064" spans="1:86">
      <c r="A1064" s="100"/>
      <c r="B1064" s="100"/>
      <c r="C1064" s="100"/>
      <c r="D1064" s="100"/>
      <c r="E1064" s="100"/>
      <c r="F1064" s="100"/>
      <c r="G1064" s="100"/>
      <c r="H1064" s="100"/>
      <c r="I1064" s="100"/>
      <c r="J1064" s="100"/>
      <c r="K1064" s="100"/>
      <c r="L1064" s="100"/>
      <c r="M1064" s="100"/>
      <c r="N1064" s="100"/>
      <c r="O1064" s="100"/>
      <c r="P1064" s="100"/>
      <c r="Q1064" s="100"/>
      <c r="R1064" s="100"/>
      <c r="S1064" s="100"/>
      <c r="T1064" s="100"/>
      <c r="U1064" s="100"/>
      <c r="V1064" s="100"/>
      <c r="W1064" s="100"/>
      <c r="X1064" s="100"/>
      <c r="Z1064" s="100"/>
      <c r="AA1064" s="100"/>
      <c r="AB1064" s="100"/>
      <c r="AC1064" s="100"/>
      <c r="AD1064" s="100"/>
      <c r="AE1064" s="100"/>
      <c r="AF1064" s="100"/>
      <c r="AG1064" s="100"/>
      <c r="AH1064" s="100"/>
      <c r="AI1064" s="100"/>
      <c r="AJ1064" s="100"/>
      <c r="AK1064" s="100"/>
      <c r="AL1064" s="100"/>
      <c r="AM1064" s="97"/>
      <c r="AN1064" s="97"/>
      <c r="AO1064" s="97"/>
      <c r="AP1064" s="97"/>
      <c r="AQ1064" s="97"/>
      <c r="AR1064" s="97"/>
      <c r="AS1064" s="97"/>
      <c r="AT1064" s="97"/>
      <c r="AU1064" s="97"/>
      <c r="AV1064" s="97"/>
      <c r="AW1064" s="97"/>
      <c r="AX1064" s="97"/>
      <c r="AY1064" s="97"/>
      <c r="AZ1064" s="97"/>
      <c r="BA1064" s="97"/>
      <c r="BB1064" s="97"/>
      <c r="BC1064" s="97"/>
      <c r="BD1064" s="97"/>
      <c r="BE1064" s="97"/>
      <c r="BF1064" s="97"/>
      <c r="BG1064" s="97"/>
      <c r="BH1064" s="97"/>
      <c r="BI1064" s="97"/>
      <c r="BJ1064" s="97"/>
      <c r="BK1064" s="97"/>
      <c r="BL1064" s="97"/>
      <c r="BM1064" s="97"/>
      <c r="BN1064" s="97"/>
      <c r="BO1064" s="97"/>
      <c r="BP1064" s="97"/>
      <c r="BQ1064" s="97"/>
      <c r="BR1064" s="97"/>
      <c r="BS1064" s="97"/>
      <c r="BT1064" s="97"/>
      <c r="BU1064" s="97"/>
      <c r="BV1064" s="97"/>
      <c r="BW1064" s="97"/>
      <c r="BX1064" s="97"/>
      <c r="BY1064" s="97"/>
      <c r="BZ1064" s="97"/>
      <c r="CA1064" s="97"/>
      <c r="CB1064" s="97"/>
      <c r="CC1064" s="97"/>
      <c r="CD1064" s="97"/>
      <c r="CE1064" s="97"/>
      <c r="CF1064" s="97"/>
      <c r="CG1064" s="97"/>
      <c r="CH1064" s="97"/>
    </row>
    <row r="1065" spans="1:86">
      <c r="A1065" s="100"/>
      <c r="B1065" s="100"/>
      <c r="C1065" s="100"/>
      <c r="D1065" s="100"/>
      <c r="E1065" s="100"/>
      <c r="F1065" s="100"/>
      <c r="G1065" s="100"/>
      <c r="H1065" s="100"/>
      <c r="I1065" s="100"/>
      <c r="J1065" s="100"/>
      <c r="K1065" s="100"/>
      <c r="L1065" s="100"/>
      <c r="M1065" s="100"/>
      <c r="N1065" s="100"/>
      <c r="O1065" s="100"/>
      <c r="P1065" s="100"/>
      <c r="Q1065" s="100"/>
      <c r="R1065" s="100"/>
      <c r="S1065" s="100"/>
      <c r="T1065" s="100"/>
      <c r="U1065" s="100"/>
      <c r="V1065" s="100"/>
      <c r="W1065" s="100"/>
      <c r="X1065" s="100"/>
      <c r="Z1065" s="100"/>
      <c r="AA1065" s="100"/>
      <c r="AB1065" s="100"/>
      <c r="AC1065" s="100"/>
      <c r="AD1065" s="100"/>
      <c r="AE1065" s="100"/>
      <c r="AF1065" s="100"/>
      <c r="AG1065" s="100"/>
      <c r="AH1065" s="100"/>
      <c r="AI1065" s="100"/>
      <c r="AJ1065" s="100"/>
      <c r="AK1065" s="100"/>
      <c r="AL1065" s="100"/>
      <c r="AM1065" s="97"/>
      <c r="AN1065" s="97"/>
      <c r="AO1065" s="97"/>
      <c r="AP1065" s="97"/>
      <c r="AQ1065" s="97"/>
      <c r="AR1065" s="97"/>
      <c r="AS1065" s="97"/>
      <c r="AT1065" s="97"/>
      <c r="AU1065" s="97"/>
      <c r="AV1065" s="97"/>
      <c r="AW1065" s="97"/>
      <c r="AX1065" s="97"/>
      <c r="AY1065" s="97"/>
      <c r="AZ1065" s="97"/>
      <c r="BA1065" s="97"/>
      <c r="BB1065" s="97"/>
      <c r="BC1065" s="97"/>
      <c r="BD1065" s="97"/>
      <c r="BE1065" s="97"/>
      <c r="BF1065" s="97"/>
      <c r="BG1065" s="97"/>
      <c r="BH1065" s="97"/>
      <c r="BI1065" s="97"/>
      <c r="BJ1065" s="97"/>
      <c r="BK1065" s="97"/>
      <c r="BL1065" s="97"/>
      <c r="BM1065" s="97"/>
      <c r="BN1065" s="97"/>
      <c r="BO1065" s="97"/>
      <c r="BP1065" s="97"/>
      <c r="BQ1065" s="97"/>
      <c r="BR1065" s="97"/>
      <c r="BS1065" s="97"/>
      <c r="BT1065" s="97"/>
      <c r="BU1065" s="97"/>
      <c r="BV1065" s="97"/>
      <c r="BW1065" s="97"/>
      <c r="BX1065" s="97"/>
      <c r="BY1065" s="97"/>
      <c r="BZ1065" s="97"/>
      <c r="CA1065" s="97"/>
      <c r="CB1065" s="97"/>
      <c r="CC1065" s="97"/>
      <c r="CD1065" s="97"/>
      <c r="CE1065" s="97"/>
      <c r="CF1065" s="97"/>
      <c r="CG1065" s="97"/>
      <c r="CH1065" s="97"/>
    </row>
    <row r="1066" spans="1:86">
      <c r="A1066" s="100"/>
      <c r="B1066" s="100"/>
      <c r="C1066" s="100"/>
      <c r="D1066" s="100"/>
      <c r="E1066" s="100"/>
      <c r="F1066" s="100"/>
      <c r="G1066" s="100"/>
      <c r="H1066" s="100"/>
      <c r="I1066" s="100"/>
      <c r="J1066" s="100"/>
      <c r="K1066" s="100"/>
      <c r="L1066" s="100"/>
      <c r="M1066" s="100"/>
      <c r="N1066" s="100"/>
      <c r="O1066" s="100"/>
      <c r="P1066" s="100"/>
      <c r="Q1066" s="100"/>
      <c r="R1066" s="100"/>
      <c r="S1066" s="100"/>
      <c r="T1066" s="100"/>
      <c r="U1066" s="100"/>
      <c r="V1066" s="100"/>
      <c r="W1066" s="100"/>
      <c r="X1066" s="100"/>
      <c r="Z1066" s="100"/>
      <c r="AA1066" s="100"/>
      <c r="AB1066" s="100"/>
      <c r="AC1066" s="100"/>
      <c r="AD1066" s="100"/>
      <c r="AE1066" s="100"/>
      <c r="AF1066" s="100"/>
      <c r="AG1066" s="100"/>
      <c r="AH1066" s="100"/>
      <c r="AI1066" s="100"/>
      <c r="AJ1066" s="100"/>
      <c r="AK1066" s="100"/>
      <c r="AL1066" s="100"/>
      <c r="AM1066" s="97"/>
      <c r="AN1066" s="97"/>
      <c r="AO1066" s="97"/>
      <c r="AP1066" s="97"/>
      <c r="AQ1066" s="97"/>
      <c r="AR1066" s="97"/>
      <c r="AS1066" s="97"/>
      <c r="AT1066" s="97"/>
      <c r="AU1066" s="97"/>
      <c r="AV1066" s="97"/>
      <c r="AW1066" s="97"/>
      <c r="AX1066" s="97"/>
      <c r="AY1066" s="97"/>
      <c r="AZ1066" s="97"/>
      <c r="BA1066" s="97"/>
      <c r="BB1066" s="97"/>
      <c r="BC1066" s="97"/>
      <c r="BD1066" s="97"/>
      <c r="BE1066" s="97"/>
      <c r="BF1066" s="97"/>
      <c r="BG1066" s="97"/>
      <c r="BH1066" s="97"/>
      <c r="BI1066" s="97"/>
      <c r="BJ1066" s="97"/>
      <c r="BK1066" s="97"/>
      <c r="BL1066" s="97"/>
      <c r="BM1066" s="97"/>
      <c r="BN1066" s="97"/>
      <c r="BO1066" s="97"/>
      <c r="BP1066" s="97"/>
      <c r="BQ1066" s="97"/>
      <c r="BR1066" s="97"/>
      <c r="BS1066" s="97"/>
      <c r="BT1066" s="97"/>
      <c r="BU1066" s="97"/>
      <c r="BV1066" s="97"/>
      <c r="BW1066" s="97"/>
      <c r="BX1066" s="97"/>
      <c r="BY1066" s="97"/>
      <c r="BZ1066" s="97"/>
      <c r="CA1066" s="97"/>
      <c r="CB1066" s="97"/>
      <c r="CC1066" s="97"/>
      <c r="CD1066" s="97"/>
      <c r="CE1066" s="97"/>
      <c r="CF1066" s="97"/>
      <c r="CG1066" s="97"/>
      <c r="CH1066" s="97"/>
    </row>
    <row r="1067" spans="1:86">
      <c r="A1067" s="100"/>
      <c r="B1067" s="100"/>
      <c r="C1067" s="100"/>
      <c r="D1067" s="100"/>
      <c r="E1067" s="100"/>
      <c r="F1067" s="100"/>
      <c r="G1067" s="100"/>
      <c r="H1067" s="100"/>
      <c r="I1067" s="100"/>
      <c r="J1067" s="100"/>
      <c r="K1067" s="100"/>
      <c r="L1067" s="100"/>
      <c r="M1067" s="100"/>
      <c r="N1067" s="100"/>
      <c r="O1067" s="100"/>
      <c r="P1067" s="100"/>
      <c r="Q1067" s="100"/>
      <c r="R1067" s="100"/>
      <c r="S1067" s="100"/>
      <c r="T1067" s="100"/>
      <c r="U1067" s="100"/>
      <c r="V1067" s="100"/>
      <c r="W1067" s="100"/>
      <c r="X1067" s="100"/>
      <c r="Z1067" s="100"/>
      <c r="AA1067" s="100"/>
      <c r="AB1067" s="100"/>
      <c r="AC1067" s="100"/>
      <c r="AD1067" s="100"/>
      <c r="AE1067" s="100"/>
      <c r="AF1067" s="100"/>
      <c r="AG1067" s="100"/>
      <c r="AH1067" s="100"/>
      <c r="AI1067" s="100"/>
      <c r="AJ1067" s="100"/>
      <c r="AK1067" s="100"/>
      <c r="AL1067" s="100"/>
      <c r="AM1067" s="97"/>
      <c r="AN1067" s="97"/>
      <c r="AO1067" s="97"/>
      <c r="AP1067" s="97"/>
      <c r="AQ1067" s="97"/>
      <c r="AR1067" s="97"/>
      <c r="AS1067" s="97"/>
      <c r="AT1067" s="97"/>
      <c r="AU1067" s="97"/>
      <c r="AV1067" s="97"/>
      <c r="AW1067" s="97"/>
      <c r="AX1067" s="97"/>
      <c r="AY1067" s="97"/>
      <c r="AZ1067" s="97"/>
      <c r="BA1067" s="97"/>
      <c r="BB1067" s="97"/>
      <c r="BC1067" s="97"/>
      <c r="BD1067" s="97"/>
      <c r="BE1067" s="97"/>
      <c r="BF1067" s="97"/>
      <c r="BG1067" s="97"/>
      <c r="BH1067" s="97"/>
      <c r="BI1067" s="97"/>
      <c r="BJ1067" s="97"/>
      <c r="BK1067" s="97"/>
      <c r="BL1067" s="97"/>
      <c r="BM1067" s="97"/>
      <c r="BN1067" s="97"/>
      <c r="BO1067" s="97"/>
      <c r="BP1067" s="97"/>
      <c r="BQ1067" s="97"/>
      <c r="BR1067" s="97"/>
      <c r="BS1067" s="97"/>
      <c r="BT1067" s="97"/>
      <c r="BU1067" s="97"/>
      <c r="BV1067" s="97"/>
      <c r="BW1067" s="97"/>
      <c r="BX1067" s="97"/>
      <c r="BY1067" s="97"/>
      <c r="BZ1067" s="97"/>
      <c r="CA1067" s="97"/>
      <c r="CB1067" s="97"/>
      <c r="CC1067" s="97"/>
      <c r="CD1067" s="97"/>
      <c r="CE1067" s="97"/>
      <c r="CF1067" s="97"/>
      <c r="CG1067" s="97"/>
      <c r="CH1067" s="97"/>
    </row>
    <row r="1068" spans="1:86">
      <c r="A1068" s="100"/>
      <c r="B1068" s="100"/>
      <c r="C1068" s="100"/>
      <c r="D1068" s="100"/>
      <c r="E1068" s="100"/>
      <c r="F1068" s="100"/>
      <c r="G1068" s="100"/>
      <c r="H1068" s="100"/>
      <c r="I1068" s="100"/>
      <c r="J1068" s="100"/>
      <c r="K1068" s="100"/>
      <c r="L1068" s="100"/>
      <c r="M1068" s="100"/>
      <c r="N1068" s="100"/>
      <c r="O1068" s="100"/>
      <c r="P1068" s="100"/>
      <c r="Q1068" s="100"/>
      <c r="R1068" s="100"/>
      <c r="S1068" s="100"/>
      <c r="T1068" s="100"/>
      <c r="U1068" s="100"/>
      <c r="V1068" s="100"/>
      <c r="W1068" s="100"/>
      <c r="X1068" s="100"/>
      <c r="Z1068" s="100"/>
      <c r="AA1068" s="100"/>
      <c r="AB1068" s="100"/>
      <c r="AC1068" s="100"/>
      <c r="AD1068" s="100"/>
      <c r="AE1068" s="100"/>
      <c r="AF1068" s="100"/>
      <c r="AG1068" s="100"/>
      <c r="AH1068" s="100"/>
      <c r="AI1068" s="100"/>
      <c r="AJ1068" s="100"/>
      <c r="AK1068" s="100"/>
      <c r="AL1068" s="100"/>
      <c r="AM1068" s="97"/>
      <c r="AN1068" s="97"/>
      <c r="AO1068" s="97"/>
      <c r="AP1068" s="97"/>
      <c r="AQ1068" s="97"/>
      <c r="AR1068" s="97"/>
      <c r="AS1068" s="97"/>
      <c r="AT1068" s="97"/>
      <c r="AU1068" s="97"/>
      <c r="AV1068" s="97"/>
      <c r="AW1068" s="97"/>
      <c r="AX1068" s="97"/>
      <c r="AY1068" s="97"/>
      <c r="AZ1068" s="97"/>
      <c r="BA1068" s="97"/>
      <c r="BB1068" s="97"/>
      <c r="BC1068" s="97"/>
      <c r="BD1068" s="97"/>
      <c r="BE1068" s="97"/>
      <c r="BF1068" s="97"/>
      <c r="BG1068" s="97"/>
      <c r="BH1068" s="97"/>
      <c r="BI1068" s="97"/>
      <c r="BJ1068" s="97"/>
      <c r="BK1068" s="97"/>
      <c r="BL1068" s="97"/>
      <c r="BM1068" s="97"/>
      <c r="BN1068" s="97"/>
      <c r="BO1068" s="97"/>
      <c r="BP1068" s="97"/>
      <c r="BQ1068" s="97"/>
      <c r="BR1068" s="97"/>
      <c r="BS1068" s="97"/>
      <c r="BT1068" s="97"/>
      <c r="BU1068" s="97"/>
      <c r="BV1068" s="97"/>
      <c r="BW1068" s="97"/>
      <c r="BX1068" s="97"/>
      <c r="BY1068" s="97"/>
      <c r="BZ1068" s="97"/>
      <c r="CA1068" s="97"/>
      <c r="CB1068" s="97"/>
      <c r="CC1068" s="97"/>
      <c r="CD1068" s="97"/>
      <c r="CE1068" s="97"/>
      <c r="CF1068" s="97"/>
      <c r="CG1068" s="97"/>
      <c r="CH1068" s="97"/>
    </row>
    <row r="1069" spans="1:86">
      <c r="A1069" s="100"/>
      <c r="B1069" s="100"/>
      <c r="C1069" s="100"/>
      <c r="D1069" s="100"/>
      <c r="E1069" s="100"/>
      <c r="F1069" s="100"/>
      <c r="G1069" s="100"/>
      <c r="H1069" s="100"/>
      <c r="I1069" s="100"/>
      <c r="J1069" s="100"/>
      <c r="K1069" s="100"/>
      <c r="L1069" s="100"/>
      <c r="M1069" s="100"/>
      <c r="N1069" s="100"/>
      <c r="O1069" s="100"/>
      <c r="P1069" s="100"/>
      <c r="Q1069" s="100"/>
      <c r="R1069" s="100"/>
      <c r="S1069" s="100"/>
      <c r="T1069" s="100"/>
      <c r="U1069" s="100"/>
      <c r="V1069" s="100"/>
      <c r="W1069" s="100"/>
      <c r="X1069" s="100"/>
      <c r="Z1069" s="100"/>
      <c r="AA1069" s="100"/>
      <c r="AB1069" s="100"/>
      <c r="AC1069" s="100"/>
      <c r="AD1069" s="100"/>
      <c r="AE1069" s="100"/>
      <c r="AF1069" s="100"/>
      <c r="AG1069" s="100"/>
      <c r="AH1069" s="100"/>
      <c r="AI1069" s="100"/>
      <c r="AJ1069" s="100"/>
      <c r="AK1069" s="100"/>
      <c r="AL1069" s="100"/>
      <c r="AM1069" s="97"/>
      <c r="AN1069" s="97"/>
      <c r="AO1069" s="97"/>
      <c r="AP1069" s="97"/>
      <c r="AQ1069" s="97"/>
      <c r="AR1069" s="97"/>
      <c r="AS1069" s="97"/>
      <c r="AT1069" s="97"/>
      <c r="AU1069" s="97"/>
      <c r="AV1069" s="97"/>
      <c r="AW1069" s="97"/>
      <c r="AX1069" s="97"/>
      <c r="AY1069" s="97"/>
      <c r="AZ1069" s="97"/>
      <c r="BA1069" s="97"/>
      <c r="BB1069" s="97"/>
      <c r="BC1069" s="97"/>
      <c r="BD1069" s="97"/>
      <c r="BE1069" s="97"/>
      <c r="BF1069" s="97"/>
      <c r="BG1069" s="97"/>
      <c r="BH1069" s="97"/>
      <c r="BI1069" s="97"/>
      <c r="BJ1069" s="97"/>
      <c r="BK1069" s="97"/>
      <c r="BL1069" s="97"/>
      <c r="BM1069" s="97"/>
      <c r="BN1069" s="97"/>
      <c r="BO1069" s="97"/>
      <c r="BP1069" s="97"/>
      <c r="BQ1069" s="97"/>
      <c r="BR1069" s="97"/>
      <c r="BS1069" s="97"/>
      <c r="BT1069" s="97"/>
      <c r="BU1069" s="97"/>
      <c r="BV1069" s="97"/>
      <c r="BW1069" s="97"/>
      <c r="BX1069" s="97"/>
      <c r="BY1069" s="97"/>
      <c r="BZ1069" s="97"/>
      <c r="CA1069" s="97"/>
      <c r="CB1069" s="97"/>
      <c r="CC1069" s="97"/>
      <c r="CD1069" s="97"/>
      <c r="CE1069" s="97"/>
      <c r="CF1069" s="97"/>
      <c r="CG1069" s="97"/>
      <c r="CH1069" s="97"/>
    </row>
    <row r="1070" spans="1:86">
      <c r="A1070" s="100"/>
      <c r="B1070" s="100"/>
      <c r="C1070" s="100"/>
      <c r="D1070" s="100"/>
      <c r="E1070" s="100"/>
      <c r="F1070" s="100"/>
      <c r="G1070" s="100"/>
      <c r="H1070" s="100"/>
      <c r="I1070" s="100"/>
      <c r="J1070" s="100"/>
      <c r="K1070" s="100"/>
      <c r="L1070" s="100"/>
      <c r="M1070" s="100"/>
      <c r="N1070" s="100"/>
      <c r="O1070" s="100"/>
      <c r="P1070" s="100"/>
      <c r="Q1070" s="100"/>
      <c r="R1070" s="100"/>
      <c r="S1070" s="100"/>
      <c r="T1070" s="100"/>
      <c r="U1070" s="100"/>
      <c r="V1070" s="100"/>
      <c r="W1070" s="100"/>
      <c r="X1070" s="100"/>
      <c r="Z1070" s="100"/>
      <c r="AA1070" s="100"/>
      <c r="AB1070" s="100"/>
      <c r="AC1070" s="100"/>
      <c r="AD1070" s="100"/>
      <c r="AE1070" s="100"/>
      <c r="AF1070" s="100"/>
      <c r="AG1070" s="100"/>
      <c r="AH1070" s="100"/>
      <c r="AI1070" s="100"/>
      <c r="AJ1070" s="100"/>
      <c r="AK1070" s="100"/>
      <c r="AL1070" s="100"/>
      <c r="AM1070" s="97"/>
      <c r="AN1070" s="97"/>
      <c r="AO1070" s="97"/>
      <c r="AP1070" s="97"/>
      <c r="AQ1070" s="97"/>
      <c r="AR1070" s="97"/>
      <c r="AS1070" s="97"/>
      <c r="AT1070" s="97"/>
      <c r="AU1070" s="97"/>
      <c r="AV1070" s="97"/>
      <c r="AW1070" s="97"/>
      <c r="AX1070" s="97"/>
      <c r="AY1070" s="97"/>
      <c r="AZ1070" s="97"/>
      <c r="BA1070" s="97"/>
      <c r="BB1070" s="97"/>
      <c r="BC1070" s="97"/>
      <c r="BD1070" s="97"/>
      <c r="BE1070" s="97"/>
      <c r="BF1070" s="97"/>
      <c r="BG1070" s="97"/>
      <c r="BH1070" s="97"/>
      <c r="BI1070" s="97"/>
      <c r="BJ1070" s="97"/>
      <c r="BK1070" s="97"/>
      <c r="BL1070" s="97"/>
      <c r="BM1070" s="97"/>
      <c r="BN1070" s="97"/>
      <c r="BO1070" s="97"/>
      <c r="BP1070" s="97"/>
      <c r="BQ1070" s="97"/>
      <c r="BR1070" s="97"/>
      <c r="BS1070" s="97"/>
      <c r="BT1070" s="97"/>
      <c r="BU1070" s="97"/>
      <c r="BV1070" s="97"/>
      <c r="BW1070" s="97"/>
      <c r="BX1070" s="97"/>
      <c r="BY1070" s="97"/>
      <c r="BZ1070" s="97"/>
      <c r="CA1070" s="97"/>
      <c r="CB1070" s="97"/>
      <c r="CC1070" s="97"/>
      <c r="CD1070" s="97"/>
      <c r="CE1070" s="97"/>
      <c r="CF1070" s="97"/>
      <c r="CG1070" s="97"/>
      <c r="CH1070" s="97"/>
    </row>
    <row r="1071" spans="1:86">
      <c r="A1071" s="100"/>
      <c r="B1071" s="100"/>
      <c r="C1071" s="100"/>
      <c r="D1071" s="100"/>
      <c r="E1071" s="100"/>
      <c r="F1071" s="100"/>
      <c r="G1071" s="100"/>
      <c r="H1071" s="100"/>
      <c r="I1071" s="100"/>
      <c r="J1071" s="100"/>
      <c r="K1071" s="100"/>
      <c r="L1071" s="100"/>
      <c r="M1071" s="100"/>
      <c r="N1071" s="100"/>
      <c r="O1071" s="100"/>
      <c r="P1071" s="100"/>
      <c r="Q1071" s="100"/>
      <c r="R1071" s="100"/>
      <c r="S1071" s="100"/>
      <c r="T1071" s="100"/>
      <c r="U1071" s="100"/>
      <c r="V1071" s="100"/>
      <c r="W1071" s="100"/>
      <c r="X1071" s="100"/>
      <c r="Z1071" s="100"/>
      <c r="AA1071" s="100"/>
      <c r="AB1071" s="100"/>
      <c r="AC1071" s="100"/>
      <c r="AD1071" s="100"/>
      <c r="AE1071" s="100"/>
      <c r="AF1071" s="100"/>
      <c r="AG1071" s="100"/>
      <c r="AH1071" s="100"/>
      <c r="AI1071" s="100"/>
      <c r="AJ1071" s="100"/>
      <c r="AK1071" s="100"/>
      <c r="AL1071" s="100"/>
      <c r="AM1071" s="97"/>
      <c r="AN1071" s="97"/>
      <c r="AO1071" s="97"/>
      <c r="AP1071" s="97"/>
      <c r="AQ1071" s="97"/>
      <c r="AR1071" s="97"/>
      <c r="AS1071" s="97"/>
      <c r="AT1071" s="97"/>
      <c r="AU1071" s="97"/>
      <c r="AV1071" s="97"/>
      <c r="AW1071" s="97"/>
      <c r="AX1071" s="97"/>
      <c r="AY1071" s="97"/>
      <c r="AZ1071" s="97"/>
      <c r="BA1071" s="97"/>
      <c r="BB1071" s="97"/>
      <c r="BC1071" s="97"/>
      <c r="BD1071" s="97"/>
      <c r="BE1071" s="97"/>
      <c r="BF1071" s="97"/>
      <c r="BG1071" s="97"/>
      <c r="BH1071" s="97"/>
      <c r="BI1071" s="97"/>
      <c r="BJ1071" s="97"/>
      <c r="BK1071" s="97"/>
      <c r="BL1071" s="97"/>
      <c r="BM1071" s="97"/>
      <c r="BN1071" s="97"/>
      <c r="BO1071" s="97"/>
      <c r="BP1071" s="97"/>
      <c r="BQ1071" s="97"/>
      <c r="BR1071" s="97"/>
      <c r="BS1071" s="97"/>
      <c r="BT1071" s="97"/>
      <c r="BU1071" s="97"/>
      <c r="BV1071" s="97"/>
      <c r="BW1071" s="97"/>
      <c r="BX1071" s="97"/>
      <c r="BY1071" s="97"/>
      <c r="BZ1071" s="97"/>
      <c r="CA1071" s="97"/>
      <c r="CB1071" s="97"/>
      <c r="CC1071" s="97"/>
      <c r="CD1071" s="97"/>
      <c r="CE1071" s="97"/>
      <c r="CF1071" s="97"/>
      <c r="CG1071" s="97"/>
      <c r="CH1071" s="97"/>
    </row>
    <row r="1072" spans="1:86">
      <c r="A1072" s="100"/>
      <c r="B1072" s="100"/>
      <c r="C1072" s="100"/>
      <c r="D1072" s="100"/>
      <c r="E1072" s="100"/>
      <c r="F1072" s="100"/>
      <c r="G1072" s="100"/>
      <c r="H1072" s="100"/>
      <c r="I1072" s="100"/>
      <c r="J1072" s="100"/>
      <c r="K1072" s="100"/>
      <c r="L1072" s="100"/>
      <c r="M1072" s="100"/>
      <c r="N1072" s="100"/>
      <c r="O1072" s="100"/>
      <c r="P1072" s="100"/>
      <c r="Q1072" s="100"/>
      <c r="R1072" s="100"/>
      <c r="S1072" s="100"/>
      <c r="T1072" s="100"/>
      <c r="U1072" s="100"/>
      <c r="V1072" s="100"/>
      <c r="W1072" s="100"/>
      <c r="X1072" s="100"/>
      <c r="Z1072" s="100"/>
      <c r="AA1072" s="100"/>
      <c r="AB1072" s="100"/>
      <c r="AC1072" s="100"/>
      <c r="AD1072" s="100"/>
      <c r="AE1072" s="100"/>
      <c r="AF1072" s="100"/>
      <c r="AG1072" s="100"/>
      <c r="AH1072" s="100"/>
      <c r="AI1072" s="100"/>
      <c r="AJ1072" s="100"/>
      <c r="AK1072" s="100"/>
      <c r="AL1072" s="100"/>
      <c r="AM1072" s="97"/>
      <c r="AN1072" s="97"/>
      <c r="AO1072" s="97"/>
      <c r="AP1072" s="97"/>
      <c r="AQ1072" s="97"/>
      <c r="AR1072" s="97"/>
      <c r="AS1072" s="97"/>
      <c r="AT1072" s="97"/>
      <c r="AU1072" s="97"/>
      <c r="AV1072" s="97"/>
      <c r="AW1072" s="97"/>
      <c r="AX1072" s="97"/>
      <c r="AY1072" s="97"/>
      <c r="AZ1072" s="97"/>
      <c r="BA1072" s="97"/>
      <c r="BB1072" s="97"/>
      <c r="BC1072" s="97"/>
      <c r="BD1072" s="97"/>
      <c r="BE1072" s="97"/>
      <c r="BF1072" s="97"/>
      <c r="BG1072" s="97"/>
      <c r="BH1072" s="97"/>
      <c r="BI1072" s="97"/>
      <c r="BJ1072" s="97"/>
      <c r="BK1072" s="97"/>
      <c r="BL1072" s="97"/>
      <c r="BM1072" s="97"/>
      <c r="BN1072" s="97"/>
      <c r="BO1072" s="97"/>
      <c r="BP1072" s="97"/>
      <c r="BQ1072" s="97"/>
      <c r="BR1072" s="97"/>
      <c r="BS1072" s="97"/>
      <c r="BT1072" s="97"/>
      <c r="BU1072" s="97"/>
      <c r="BV1072" s="97"/>
      <c r="BW1072" s="97"/>
      <c r="BX1072" s="97"/>
      <c r="BY1072" s="97"/>
      <c r="BZ1072" s="97"/>
      <c r="CA1072" s="97"/>
      <c r="CB1072" s="97"/>
      <c r="CC1072" s="97"/>
      <c r="CD1072" s="97"/>
      <c r="CE1072" s="97"/>
      <c r="CF1072" s="97"/>
      <c r="CG1072" s="97"/>
      <c r="CH1072" s="97"/>
    </row>
    <row r="1073" spans="1:86">
      <c r="A1073" s="100"/>
      <c r="B1073" s="100"/>
      <c r="C1073" s="100"/>
      <c r="D1073" s="100"/>
      <c r="E1073" s="100"/>
      <c r="F1073" s="100"/>
      <c r="G1073" s="100"/>
      <c r="H1073" s="100"/>
      <c r="I1073" s="100"/>
      <c r="J1073" s="100"/>
      <c r="K1073" s="100"/>
      <c r="L1073" s="100"/>
      <c r="M1073" s="100"/>
      <c r="N1073" s="100"/>
      <c r="O1073" s="100"/>
      <c r="P1073" s="100"/>
      <c r="Q1073" s="100"/>
      <c r="R1073" s="100"/>
      <c r="S1073" s="100"/>
      <c r="T1073" s="100"/>
      <c r="U1073" s="100"/>
      <c r="V1073" s="100"/>
      <c r="W1073" s="100"/>
      <c r="X1073" s="100"/>
      <c r="Z1073" s="100"/>
      <c r="AA1073" s="100"/>
      <c r="AB1073" s="100"/>
      <c r="AC1073" s="100"/>
      <c r="AD1073" s="100"/>
      <c r="AE1073" s="100"/>
      <c r="AF1073" s="100"/>
      <c r="AG1073" s="100"/>
      <c r="AH1073" s="100"/>
      <c r="AI1073" s="100"/>
      <c r="AJ1073" s="100"/>
      <c r="AK1073" s="100"/>
      <c r="AL1073" s="100"/>
      <c r="AM1073" s="97"/>
      <c r="AN1073" s="97"/>
      <c r="AO1073" s="97"/>
      <c r="AP1073" s="97"/>
      <c r="AQ1073" s="97"/>
      <c r="AR1073" s="97"/>
      <c r="AS1073" s="97"/>
      <c r="AT1073" s="97"/>
      <c r="AU1073" s="97"/>
      <c r="AV1073" s="97"/>
      <c r="AW1073" s="97"/>
      <c r="AX1073" s="97"/>
      <c r="AY1073" s="97"/>
      <c r="AZ1073" s="97"/>
      <c r="BA1073" s="97"/>
      <c r="BB1073" s="97"/>
      <c r="BC1073" s="97"/>
      <c r="BD1073" s="97"/>
      <c r="BE1073" s="97"/>
      <c r="BF1073" s="97"/>
      <c r="BG1073" s="97"/>
      <c r="BH1073" s="97"/>
      <c r="BI1073" s="97"/>
      <c r="BJ1073" s="97"/>
      <c r="BK1073" s="97"/>
      <c r="BL1073" s="97"/>
      <c r="BM1073" s="97"/>
      <c r="BN1073" s="97"/>
      <c r="BO1073" s="97"/>
      <c r="BP1073" s="97"/>
      <c r="BQ1073" s="97"/>
      <c r="BR1073" s="97"/>
      <c r="BS1073" s="97"/>
      <c r="BT1073" s="97"/>
      <c r="BU1073" s="97"/>
      <c r="BV1073" s="97"/>
      <c r="BW1073" s="97"/>
      <c r="BX1073" s="97"/>
      <c r="BY1073" s="97"/>
      <c r="BZ1073" s="97"/>
      <c r="CA1073" s="97"/>
      <c r="CB1073" s="97"/>
      <c r="CC1073" s="97"/>
      <c r="CD1073" s="97"/>
      <c r="CE1073" s="97"/>
      <c r="CF1073" s="97"/>
      <c r="CG1073" s="97"/>
      <c r="CH1073" s="97"/>
    </row>
    <row r="1074" spans="1:86">
      <c r="A1074" s="100"/>
      <c r="B1074" s="100"/>
      <c r="C1074" s="100"/>
      <c r="D1074" s="100"/>
      <c r="E1074" s="100"/>
      <c r="F1074" s="100"/>
      <c r="G1074" s="100"/>
      <c r="H1074" s="100"/>
      <c r="I1074" s="100"/>
      <c r="J1074" s="100"/>
      <c r="K1074" s="100"/>
      <c r="L1074" s="100"/>
      <c r="M1074" s="100"/>
      <c r="N1074" s="100"/>
      <c r="O1074" s="100"/>
      <c r="P1074" s="100"/>
      <c r="Q1074" s="100"/>
      <c r="R1074" s="100"/>
      <c r="S1074" s="100"/>
      <c r="T1074" s="100"/>
      <c r="U1074" s="100"/>
      <c r="V1074" s="100"/>
      <c r="W1074" s="100"/>
      <c r="X1074" s="100"/>
      <c r="Z1074" s="100"/>
      <c r="AA1074" s="100"/>
      <c r="AB1074" s="100"/>
      <c r="AC1074" s="100"/>
      <c r="AD1074" s="100"/>
      <c r="AE1074" s="100"/>
      <c r="AF1074" s="100"/>
      <c r="AG1074" s="100"/>
      <c r="AH1074" s="100"/>
      <c r="AI1074" s="100"/>
      <c r="AJ1074" s="100"/>
      <c r="AK1074" s="100"/>
      <c r="AL1074" s="100"/>
      <c r="AM1074" s="97"/>
      <c r="AN1074" s="97"/>
      <c r="AO1074" s="97"/>
      <c r="AP1074" s="97"/>
      <c r="AQ1074" s="97"/>
      <c r="AR1074" s="97"/>
      <c r="AS1074" s="97"/>
      <c r="AT1074" s="97"/>
      <c r="AU1074" s="97"/>
      <c r="AV1074" s="97"/>
      <c r="AW1074" s="97"/>
      <c r="AX1074" s="97"/>
      <c r="AY1074" s="97"/>
      <c r="AZ1074" s="97"/>
      <c r="BA1074" s="97"/>
      <c r="BB1074" s="97"/>
      <c r="BC1074" s="97"/>
      <c r="BD1074" s="97"/>
      <c r="BE1074" s="97"/>
      <c r="BF1074" s="97"/>
      <c r="BG1074" s="97"/>
      <c r="BH1074" s="97"/>
      <c r="BI1074" s="97"/>
      <c r="BJ1074" s="97"/>
      <c r="BK1074" s="97"/>
      <c r="BL1074" s="97"/>
      <c r="BM1074" s="97"/>
      <c r="BN1074" s="97"/>
      <c r="BO1074" s="97"/>
      <c r="BP1074" s="97"/>
      <c r="BQ1074" s="97"/>
      <c r="BR1074" s="97"/>
      <c r="BS1074" s="97"/>
      <c r="BT1074" s="97"/>
      <c r="BU1074" s="97"/>
      <c r="BV1074" s="97"/>
      <c r="BW1074" s="97"/>
      <c r="BX1074" s="97"/>
      <c r="BY1074" s="97"/>
      <c r="BZ1074" s="97"/>
      <c r="CA1074" s="97"/>
      <c r="CB1074" s="97"/>
      <c r="CC1074" s="97"/>
      <c r="CD1074" s="97"/>
      <c r="CE1074" s="97"/>
      <c r="CF1074" s="97"/>
      <c r="CG1074" s="97"/>
      <c r="CH1074" s="97"/>
    </row>
    <row r="1075" spans="1:86">
      <c r="A1075" s="100"/>
      <c r="B1075" s="100"/>
      <c r="C1075" s="100"/>
      <c r="D1075" s="100"/>
      <c r="E1075" s="100"/>
      <c r="F1075" s="100"/>
      <c r="G1075" s="100"/>
      <c r="H1075" s="100"/>
      <c r="I1075" s="100"/>
      <c r="J1075" s="100"/>
      <c r="K1075" s="100"/>
      <c r="L1075" s="100"/>
      <c r="M1075" s="100"/>
      <c r="N1075" s="100"/>
      <c r="O1075" s="100"/>
      <c r="P1075" s="100"/>
      <c r="Q1075" s="100"/>
      <c r="R1075" s="100"/>
      <c r="S1075" s="100"/>
      <c r="T1075" s="100"/>
      <c r="U1075" s="100"/>
      <c r="V1075" s="100"/>
      <c r="W1075" s="100"/>
      <c r="X1075" s="100"/>
      <c r="Z1075" s="100"/>
      <c r="AA1075" s="100"/>
      <c r="AB1075" s="100"/>
      <c r="AC1075" s="100"/>
      <c r="AD1075" s="100"/>
      <c r="AE1075" s="100"/>
      <c r="AF1075" s="100"/>
      <c r="AG1075" s="100"/>
      <c r="AH1075" s="100"/>
      <c r="AI1075" s="100"/>
      <c r="AJ1075" s="100"/>
      <c r="AK1075" s="100"/>
      <c r="AL1075" s="100"/>
      <c r="AM1075" s="97"/>
      <c r="AN1075" s="97"/>
      <c r="AO1075" s="97"/>
      <c r="AP1075" s="97"/>
      <c r="AQ1075" s="97"/>
      <c r="AR1075" s="97"/>
      <c r="AS1075" s="97"/>
      <c r="AT1075" s="97"/>
      <c r="AU1075" s="97"/>
      <c r="AV1075" s="97"/>
      <c r="AW1075" s="97"/>
      <c r="AX1075" s="97"/>
      <c r="AY1075" s="97"/>
      <c r="AZ1075" s="97"/>
      <c r="BA1075" s="97"/>
      <c r="BB1075" s="97"/>
      <c r="BC1075" s="97"/>
      <c r="BD1075" s="97"/>
      <c r="BE1075" s="97"/>
      <c r="BF1075" s="97"/>
      <c r="BG1075" s="97"/>
      <c r="BH1075" s="97"/>
      <c r="BI1075" s="97"/>
      <c r="BJ1075" s="97"/>
      <c r="BK1075" s="97"/>
      <c r="BL1075" s="97"/>
      <c r="BM1075" s="97"/>
      <c r="BN1075" s="97"/>
      <c r="BO1075" s="97"/>
      <c r="BP1075" s="97"/>
      <c r="BQ1075" s="97"/>
      <c r="BR1075" s="97"/>
      <c r="BS1075" s="97"/>
      <c r="BT1075" s="97"/>
      <c r="BU1075" s="97"/>
      <c r="BV1075" s="97"/>
      <c r="BW1075" s="97"/>
      <c r="BX1075" s="97"/>
      <c r="BY1075" s="97"/>
      <c r="BZ1075" s="97"/>
      <c r="CA1075" s="97"/>
      <c r="CB1075" s="97"/>
      <c r="CC1075" s="97"/>
      <c r="CD1075" s="97"/>
      <c r="CE1075" s="97"/>
      <c r="CF1075" s="97"/>
      <c r="CG1075" s="97"/>
      <c r="CH1075" s="97"/>
    </row>
    <row r="1076" spans="1:86">
      <c r="A1076" s="100"/>
      <c r="B1076" s="100"/>
      <c r="C1076" s="100"/>
      <c r="D1076" s="100"/>
      <c r="E1076" s="100"/>
      <c r="F1076" s="100"/>
      <c r="G1076" s="100"/>
      <c r="H1076" s="100"/>
      <c r="I1076" s="100"/>
      <c r="J1076" s="100"/>
      <c r="K1076" s="100"/>
      <c r="L1076" s="100"/>
      <c r="M1076" s="100"/>
      <c r="N1076" s="100"/>
      <c r="O1076" s="100"/>
      <c r="P1076" s="100"/>
      <c r="Q1076" s="100"/>
      <c r="R1076" s="100"/>
      <c r="S1076" s="100"/>
      <c r="T1076" s="100"/>
      <c r="U1076" s="100"/>
      <c r="V1076" s="100"/>
      <c r="W1076" s="100"/>
      <c r="X1076" s="100"/>
      <c r="Z1076" s="100"/>
      <c r="AA1076" s="100"/>
      <c r="AB1076" s="100"/>
      <c r="AC1076" s="100"/>
      <c r="AD1076" s="100"/>
      <c r="AE1076" s="100"/>
      <c r="AF1076" s="100"/>
      <c r="AG1076" s="100"/>
      <c r="AH1076" s="100"/>
      <c r="AI1076" s="100"/>
      <c r="AJ1076" s="100"/>
      <c r="AK1076" s="100"/>
      <c r="AL1076" s="100"/>
      <c r="AM1076" s="97"/>
      <c r="AN1076" s="97"/>
      <c r="AO1076" s="97"/>
      <c r="AP1076" s="97"/>
      <c r="AQ1076" s="97"/>
      <c r="AR1076" s="97"/>
      <c r="AS1076" s="97"/>
      <c r="AT1076" s="97"/>
      <c r="AU1076" s="97"/>
      <c r="AV1076" s="97"/>
      <c r="AW1076" s="97"/>
      <c r="AX1076" s="97"/>
      <c r="AY1076" s="97"/>
      <c r="AZ1076" s="97"/>
      <c r="BA1076" s="97"/>
      <c r="BB1076" s="97"/>
      <c r="BC1076" s="97"/>
      <c r="BD1076" s="97"/>
      <c r="BE1076" s="97"/>
      <c r="BF1076" s="97"/>
      <c r="BG1076" s="97"/>
      <c r="BH1076" s="97"/>
      <c r="BI1076" s="97"/>
      <c r="BJ1076" s="97"/>
      <c r="BK1076" s="97"/>
      <c r="BL1076" s="97"/>
      <c r="BM1076" s="97"/>
      <c r="BN1076" s="97"/>
      <c r="BO1076" s="97"/>
      <c r="BP1076" s="97"/>
      <c r="BQ1076" s="97"/>
      <c r="BR1076" s="97"/>
      <c r="BS1076" s="97"/>
      <c r="BT1076" s="97"/>
      <c r="BU1076" s="97"/>
      <c r="BV1076" s="97"/>
      <c r="BW1076" s="97"/>
      <c r="BX1076" s="97"/>
      <c r="BY1076" s="97"/>
      <c r="BZ1076" s="97"/>
      <c r="CA1076" s="97"/>
      <c r="CB1076" s="97"/>
      <c r="CC1076" s="97"/>
      <c r="CD1076" s="97"/>
      <c r="CE1076" s="97"/>
      <c r="CF1076" s="97"/>
      <c r="CG1076" s="97"/>
      <c r="CH1076" s="97"/>
    </row>
    <row r="1077" spans="1:86">
      <c r="A1077" s="100"/>
      <c r="B1077" s="100"/>
      <c r="C1077" s="100"/>
      <c r="D1077" s="100"/>
      <c r="E1077" s="100"/>
      <c r="F1077" s="100"/>
      <c r="G1077" s="100"/>
      <c r="H1077" s="100"/>
      <c r="I1077" s="100"/>
      <c r="J1077" s="100"/>
      <c r="K1077" s="100"/>
      <c r="L1077" s="100"/>
      <c r="M1077" s="100"/>
      <c r="N1077" s="100"/>
      <c r="O1077" s="100"/>
      <c r="P1077" s="100"/>
      <c r="Q1077" s="100"/>
      <c r="R1077" s="100"/>
      <c r="S1077" s="100"/>
      <c r="T1077" s="100"/>
      <c r="U1077" s="100"/>
      <c r="V1077" s="100"/>
      <c r="W1077" s="100"/>
      <c r="X1077" s="100"/>
      <c r="Z1077" s="100"/>
      <c r="AA1077" s="100"/>
      <c r="AB1077" s="100"/>
      <c r="AC1077" s="100"/>
      <c r="AD1077" s="100"/>
      <c r="AE1077" s="100"/>
      <c r="AF1077" s="100"/>
      <c r="AG1077" s="100"/>
      <c r="AH1077" s="100"/>
      <c r="AI1077" s="100"/>
      <c r="AJ1077" s="100"/>
      <c r="AK1077" s="100"/>
      <c r="AL1077" s="100"/>
      <c r="AM1077" s="97"/>
      <c r="AN1077" s="97"/>
      <c r="AO1077" s="97"/>
      <c r="AP1077" s="97"/>
      <c r="AQ1077" s="97"/>
      <c r="AR1077" s="97"/>
      <c r="AS1077" s="97"/>
      <c r="AT1077" s="97"/>
      <c r="AU1077" s="97"/>
      <c r="AV1077" s="97"/>
      <c r="AW1077" s="97"/>
      <c r="AX1077" s="97"/>
      <c r="AY1077" s="97"/>
      <c r="AZ1077" s="97"/>
      <c r="BA1077" s="97"/>
      <c r="BB1077" s="97"/>
      <c r="BC1077" s="97"/>
      <c r="BD1077" s="97"/>
      <c r="BE1077" s="97"/>
      <c r="BF1077" s="97"/>
      <c r="BG1077" s="97"/>
      <c r="BH1077" s="97"/>
      <c r="BI1077" s="97"/>
      <c r="BJ1077" s="97"/>
      <c r="BK1077" s="97"/>
      <c r="BL1077" s="97"/>
      <c r="BM1077" s="97"/>
      <c r="BN1077" s="97"/>
      <c r="BO1077" s="97"/>
      <c r="BP1077" s="97"/>
      <c r="BQ1077" s="97"/>
      <c r="BR1077" s="97"/>
      <c r="BS1077" s="97"/>
      <c r="BT1077" s="97"/>
      <c r="BU1077" s="97"/>
      <c r="BV1077" s="97"/>
      <c r="BW1077" s="97"/>
      <c r="BX1077" s="97"/>
      <c r="BY1077" s="97"/>
      <c r="BZ1077" s="97"/>
      <c r="CA1077" s="97"/>
      <c r="CB1077" s="97"/>
      <c r="CC1077" s="97"/>
      <c r="CD1077" s="97"/>
      <c r="CE1077" s="97"/>
      <c r="CF1077" s="97"/>
      <c r="CG1077" s="97"/>
      <c r="CH1077" s="97"/>
    </row>
    <row r="1078" spans="1:86">
      <c r="A1078" s="100"/>
      <c r="B1078" s="100"/>
      <c r="C1078" s="100"/>
      <c r="D1078" s="100"/>
      <c r="E1078" s="100"/>
      <c r="F1078" s="100"/>
      <c r="G1078" s="100"/>
      <c r="H1078" s="100"/>
      <c r="I1078" s="100"/>
      <c r="J1078" s="100"/>
      <c r="K1078" s="100"/>
      <c r="L1078" s="100"/>
      <c r="M1078" s="100"/>
      <c r="N1078" s="100"/>
      <c r="O1078" s="100"/>
      <c r="P1078" s="100"/>
      <c r="Q1078" s="100"/>
      <c r="R1078" s="100"/>
      <c r="S1078" s="100"/>
      <c r="T1078" s="100"/>
      <c r="U1078" s="100"/>
      <c r="V1078" s="100"/>
      <c r="W1078" s="100"/>
      <c r="X1078" s="100"/>
      <c r="Z1078" s="100"/>
      <c r="AA1078" s="100"/>
      <c r="AB1078" s="100"/>
      <c r="AC1078" s="100"/>
      <c r="AD1078" s="100"/>
      <c r="AE1078" s="100"/>
      <c r="AF1078" s="100"/>
      <c r="AG1078" s="100"/>
      <c r="AH1078" s="100"/>
      <c r="AI1078" s="100"/>
      <c r="AJ1078" s="100"/>
      <c r="AK1078" s="100"/>
      <c r="AL1078" s="100"/>
      <c r="AM1078" s="97"/>
      <c r="AN1078" s="97"/>
      <c r="AO1078" s="97"/>
      <c r="AP1078" s="97"/>
      <c r="AQ1078" s="97"/>
      <c r="AR1078" s="97"/>
      <c r="AS1078" s="97"/>
      <c r="AT1078" s="97"/>
      <c r="AU1078" s="97"/>
      <c r="AV1078" s="97"/>
      <c r="AW1078" s="97"/>
      <c r="AX1078" s="97"/>
      <c r="AY1078" s="97"/>
      <c r="AZ1078" s="97"/>
      <c r="BA1078" s="97"/>
      <c r="BB1078" s="97"/>
      <c r="BC1078" s="97"/>
      <c r="BD1078" s="97"/>
      <c r="BE1078" s="97"/>
      <c r="BF1078" s="97"/>
      <c r="BG1078" s="97"/>
      <c r="BH1078" s="97"/>
      <c r="BI1078" s="97"/>
      <c r="BJ1078" s="97"/>
      <c r="BK1078" s="97"/>
      <c r="BL1078" s="97"/>
      <c r="BM1078" s="97"/>
      <c r="BN1078" s="97"/>
      <c r="BO1078" s="97"/>
      <c r="BP1078" s="97"/>
      <c r="BQ1078" s="97"/>
      <c r="BR1078" s="97"/>
      <c r="BS1078" s="97"/>
      <c r="BT1078" s="97"/>
      <c r="BU1078" s="97"/>
      <c r="BV1078" s="97"/>
      <c r="BW1078" s="97"/>
      <c r="BX1078" s="97"/>
      <c r="BY1078" s="97"/>
      <c r="BZ1078" s="97"/>
      <c r="CA1078" s="97"/>
      <c r="CB1078" s="97"/>
      <c r="CC1078" s="97"/>
      <c r="CD1078" s="97"/>
      <c r="CE1078" s="97"/>
      <c r="CF1078" s="97"/>
      <c r="CG1078" s="97"/>
      <c r="CH1078" s="97"/>
    </row>
    <row r="1079" spans="1:86">
      <c r="A1079" s="100"/>
      <c r="B1079" s="100"/>
      <c r="C1079" s="100"/>
      <c r="D1079" s="100"/>
      <c r="E1079" s="100"/>
      <c r="F1079" s="100"/>
      <c r="G1079" s="100"/>
      <c r="H1079" s="100"/>
      <c r="I1079" s="100"/>
      <c r="J1079" s="100"/>
      <c r="K1079" s="100"/>
      <c r="L1079" s="100"/>
      <c r="M1079" s="100"/>
      <c r="N1079" s="100"/>
      <c r="O1079" s="100"/>
      <c r="P1079" s="100"/>
      <c r="Q1079" s="100"/>
      <c r="R1079" s="100"/>
      <c r="S1079" s="100"/>
      <c r="T1079" s="100"/>
      <c r="U1079" s="100"/>
      <c r="V1079" s="100"/>
      <c r="W1079" s="100"/>
      <c r="X1079" s="100"/>
      <c r="Z1079" s="100"/>
      <c r="AA1079" s="100"/>
      <c r="AB1079" s="100"/>
      <c r="AC1079" s="100"/>
      <c r="AD1079" s="100"/>
      <c r="AE1079" s="100"/>
      <c r="AF1079" s="100"/>
      <c r="AG1079" s="100"/>
      <c r="AH1079" s="100"/>
      <c r="AI1079" s="100"/>
      <c r="AJ1079" s="100"/>
      <c r="AK1079" s="100"/>
      <c r="AL1079" s="100"/>
      <c r="AM1079" s="97"/>
      <c r="AN1079" s="97"/>
      <c r="AO1079" s="97"/>
      <c r="AP1079" s="97"/>
      <c r="AQ1079" s="97"/>
      <c r="AR1079" s="97"/>
      <c r="AS1079" s="97"/>
      <c r="AT1079" s="97"/>
      <c r="AU1079" s="97"/>
      <c r="AV1079" s="97"/>
      <c r="AW1079" s="97"/>
      <c r="AX1079" s="97"/>
      <c r="AY1079" s="97"/>
      <c r="AZ1079" s="97"/>
      <c r="BA1079" s="97"/>
      <c r="BB1079" s="97"/>
      <c r="BC1079" s="97"/>
      <c r="BD1079" s="97"/>
      <c r="BE1079" s="97"/>
      <c r="BF1079" s="97"/>
      <c r="BG1079" s="97"/>
      <c r="BH1079" s="97"/>
      <c r="BI1079" s="97"/>
      <c r="BJ1079" s="97"/>
      <c r="BK1079" s="97"/>
      <c r="BL1079" s="97"/>
      <c r="BM1079" s="97"/>
      <c r="BN1079" s="97"/>
      <c r="BO1079" s="97"/>
      <c r="BP1079" s="97"/>
      <c r="BQ1079" s="97"/>
      <c r="BR1079" s="97"/>
      <c r="BS1079" s="97"/>
      <c r="BT1079" s="97"/>
      <c r="BU1079" s="97"/>
      <c r="BV1079" s="97"/>
      <c r="BW1079" s="97"/>
      <c r="BX1079" s="97"/>
      <c r="BY1079" s="97"/>
      <c r="BZ1079" s="97"/>
      <c r="CA1079" s="97"/>
      <c r="CB1079" s="97"/>
      <c r="CC1079" s="97"/>
      <c r="CD1079" s="97"/>
      <c r="CE1079" s="97"/>
      <c r="CF1079" s="97"/>
      <c r="CG1079" s="97"/>
      <c r="CH1079" s="97"/>
    </row>
    <row r="1080" spans="1:86">
      <c r="A1080" s="100"/>
      <c r="B1080" s="100"/>
      <c r="C1080" s="100"/>
      <c r="D1080" s="100"/>
      <c r="E1080" s="100"/>
      <c r="F1080" s="100"/>
      <c r="G1080" s="100"/>
      <c r="H1080" s="100"/>
      <c r="I1080" s="100"/>
      <c r="J1080" s="100"/>
      <c r="K1080" s="100"/>
      <c r="L1080" s="100"/>
      <c r="M1080" s="100"/>
      <c r="N1080" s="100"/>
      <c r="O1080" s="100"/>
      <c r="P1080" s="100"/>
      <c r="Q1080" s="100"/>
      <c r="R1080" s="100"/>
      <c r="S1080" s="100"/>
      <c r="T1080" s="100"/>
      <c r="U1080" s="100"/>
      <c r="V1080" s="100"/>
      <c r="W1080" s="100"/>
      <c r="X1080" s="100"/>
      <c r="Z1080" s="100"/>
      <c r="AA1080" s="100"/>
      <c r="AB1080" s="100"/>
      <c r="AC1080" s="100"/>
      <c r="AD1080" s="100"/>
      <c r="AE1080" s="100"/>
      <c r="AF1080" s="100"/>
      <c r="AG1080" s="100"/>
      <c r="AH1080" s="100"/>
      <c r="AI1080" s="100"/>
      <c r="AJ1080" s="100"/>
      <c r="AK1080" s="100"/>
      <c r="AL1080" s="100"/>
      <c r="AM1080" s="97"/>
      <c r="AN1080" s="97"/>
      <c r="AO1080" s="97"/>
      <c r="AP1080" s="97"/>
      <c r="AQ1080" s="97"/>
      <c r="AR1080" s="97"/>
      <c r="AS1080" s="97"/>
      <c r="AT1080" s="97"/>
      <c r="AU1080" s="97"/>
      <c r="AV1080" s="97"/>
      <c r="AW1080" s="97"/>
      <c r="AX1080" s="97"/>
      <c r="AY1080" s="97"/>
      <c r="AZ1080" s="97"/>
      <c r="BA1080" s="97"/>
      <c r="BB1080" s="97"/>
      <c r="BC1080" s="97"/>
      <c r="BD1080" s="97"/>
      <c r="BE1080" s="97"/>
      <c r="BF1080" s="97"/>
      <c r="BG1080" s="97"/>
      <c r="BH1080" s="97"/>
      <c r="BI1080" s="97"/>
      <c r="BJ1080" s="97"/>
      <c r="BK1080" s="97"/>
      <c r="BL1080" s="97"/>
      <c r="BM1080" s="97"/>
      <c r="BN1080" s="97"/>
      <c r="BO1080" s="97"/>
      <c r="BP1080" s="97"/>
      <c r="BQ1080" s="97"/>
      <c r="BR1080" s="97"/>
      <c r="BS1080" s="97"/>
      <c r="BT1080" s="97"/>
      <c r="BU1080" s="97"/>
      <c r="BV1080" s="97"/>
      <c r="BW1080" s="97"/>
      <c r="BX1080" s="97"/>
      <c r="BY1080" s="97"/>
      <c r="BZ1080" s="97"/>
      <c r="CA1080" s="97"/>
      <c r="CB1080" s="97"/>
      <c r="CC1080" s="97"/>
      <c r="CD1080" s="97"/>
      <c r="CE1080" s="97"/>
      <c r="CF1080" s="97"/>
      <c r="CG1080" s="97"/>
      <c r="CH1080" s="97"/>
    </row>
    <row r="1081" spans="1:86">
      <c r="A1081" s="100"/>
      <c r="B1081" s="100"/>
      <c r="C1081" s="100"/>
      <c r="D1081" s="100"/>
      <c r="E1081" s="100"/>
      <c r="F1081" s="100"/>
      <c r="G1081" s="100"/>
      <c r="H1081" s="100"/>
      <c r="I1081" s="100"/>
      <c r="J1081" s="100"/>
      <c r="K1081" s="100"/>
      <c r="L1081" s="100"/>
      <c r="M1081" s="100"/>
      <c r="N1081" s="100"/>
      <c r="O1081" s="100"/>
      <c r="P1081" s="100"/>
      <c r="Q1081" s="100"/>
      <c r="R1081" s="100"/>
      <c r="S1081" s="100"/>
      <c r="T1081" s="100"/>
      <c r="U1081" s="100"/>
      <c r="V1081" s="100"/>
      <c r="W1081" s="100"/>
      <c r="X1081" s="100"/>
      <c r="Z1081" s="100"/>
      <c r="AA1081" s="100"/>
      <c r="AB1081" s="100"/>
      <c r="AC1081" s="100"/>
      <c r="AD1081" s="100"/>
      <c r="AE1081" s="100"/>
      <c r="AF1081" s="100"/>
      <c r="AG1081" s="100"/>
      <c r="AH1081" s="100"/>
      <c r="AI1081" s="100"/>
      <c r="AJ1081" s="100"/>
      <c r="AK1081" s="100"/>
      <c r="AL1081" s="100"/>
      <c r="AM1081" s="97"/>
      <c r="AN1081" s="97"/>
      <c r="AO1081" s="97"/>
      <c r="AP1081" s="97"/>
      <c r="AQ1081" s="97"/>
      <c r="AR1081" s="97"/>
      <c r="AS1081" s="97"/>
      <c r="AT1081" s="97"/>
      <c r="AU1081" s="97"/>
      <c r="AV1081" s="97"/>
      <c r="AW1081" s="97"/>
      <c r="AX1081" s="97"/>
      <c r="AY1081" s="97"/>
      <c r="AZ1081" s="97"/>
      <c r="BA1081" s="97"/>
      <c r="BB1081" s="97"/>
      <c r="BC1081" s="97"/>
      <c r="BD1081" s="97"/>
      <c r="BE1081" s="97"/>
      <c r="BF1081" s="97"/>
      <c r="BG1081" s="97"/>
      <c r="BH1081" s="97"/>
      <c r="BI1081" s="97"/>
      <c r="BJ1081" s="97"/>
      <c r="BK1081" s="97"/>
      <c r="BL1081" s="97"/>
      <c r="BM1081" s="97"/>
      <c r="BN1081" s="97"/>
      <c r="BO1081" s="97"/>
      <c r="BP1081" s="97"/>
      <c r="BQ1081" s="97"/>
      <c r="BR1081" s="97"/>
      <c r="BS1081" s="97"/>
      <c r="BT1081" s="97"/>
      <c r="BU1081" s="97"/>
      <c r="BV1081" s="97"/>
      <c r="BW1081" s="97"/>
      <c r="BX1081" s="97"/>
      <c r="BY1081" s="97"/>
      <c r="BZ1081" s="97"/>
      <c r="CA1081" s="97"/>
      <c r="CB1081" s="97"/>
      <c r="CC1081" s="97"/>
      <c r="CD1081" s="97"/>
      <c r="CE1081" s="97"/>
      <c r="CF1081" s="97"/>
      <c r="CG1081" s="97"/>
      <c r="CH1081" s="97"/>
    </row>
    <row r="1082" spans="1:86">
      <c r="A1082" s="100"/>
      <c r="B1082" s="100"/>
      <c r="C1082" s="100"/>
      <c r="D1082" s="100"/>
      <c r="E1082" s="100"/>
      <c r="F1082" s="100"/>
      <c r="G1082" s="100"/>
      <c r="H1082" s="100"/>
      <c r="I1082" s="100"/>
      <c r="J1082" s="100"/>
      <c r="K1082" s="100"/>
      <c r="L1082" s="100"/>
      <c r="M1082" s="100"/>
      <c r="N1082" s="100"/>
      <c r="O1082" s="100"/>
      <c r="P1082" s="100"/>
      <c r="Q1082" s="100"/>
      <c r="R1082" s="100"/>
      <c r="S1082" s="100"/>
      <c r="T1082" s="100"/>
      <c r="U1082" s="100"/>
      <c r="V1082" s="100"/>
      <c r="W1082" s="100"/>
      <c r="X1082" s="100"/>
      <c r="Z1082" s="100"/>
      <c r="AA1082" s="100"/>
      <c r="AB1082" s="100"/>
      <c r="AC1082" s="100"/>
      <c r="AD1082" s="100"/>
      <c r="AE1082" s="100"/>
      <c r="AF1082" s="100"/>
      <c r="AG1082" s="100"/>
      <c r="AH1082" s="100"/>
      <c r="AI1082" s="100"/>
      <c r="AJ1082" s="100"/>
      <c r="AK1082" s="100"/>
      <c r="AL1082" s="100"/>
      <c r="AM1082" s="97"/>
      <c r="AN1082" s="97"/>
      <c r="AO1082" s="97"/>
      <c r="AP1082" s="97"/>
      <c r="AQ1082" s="97"/>
      <c r="AR1082" s="97"/>
      <c r="AS1082" s="97"/>
      <c r="AT1082" s="97"/>
      <c r="AU1082" s="97"/>
      <c r="AV1082" s="97"/>
      <c r="AW1082" s="97"/>
      <c r="AX1082" s="97"/>
      <c r="AY1082" s="97"/>
      <c r="AZ1082" s="97"/>
      <c r="BA1082" s="97"/>
      <c r="BB1082" s="97"/>
      <c r="BC1082" s="97"/>
      <c r="BD1082" s="97"/>
      <c r="BE1082" s="97"/>
      <c r="BF1082" s="97"/>
      <c r="BG1082" s="97"/>
      <c r="BH1082" s="97"/>
      <c r="BI1082" s="97"/>
      <c r="BJ1082" s="97"/>
      <c r="BK1082" s="97"/>
      <c r="BL1082" s="97"/>
      <c r="BM1082" s="97"/>
      <c r="BN1082" s="97"/>
      <c r="BO1082" s="97"/>
      <c r="BP1082" s="97"/>
      <c r="BQ1082" s="97"/>
      <c r="BR1082" s="97"/>
      <c r="BS1082" s="97"/>
      <c r="BT1082" s="97"/>
      <c r="BU1082" s="97"/>
      <c r="BV1082" s="97"/>
      <c r="BW1082" s="97"/>
      <c r="BX1082" s="97"/>
      <c r="BY1082" s="97"/>
      <c r="BZ1082" s="97"/>
      <c r="CA1082" s="97"/>
      <c r="CB1082" s="97"/>
      <c r="CC1082" s="97"/>
      <c r="CD1082" s="97"/>
      <c r="CE1082" s="97"/>
      <c r="CF1082" s="97"/>
      <c r="CG1082" s="97"/>
      <c r="CH1082" s="97"/>
    </row>
    <row r="1083" spans="1:86">
      <c r="A1083" s="100"/>
      <c r="B1083" s="100"/>
      <c r="C1083" s="100"/>
      <c r="D1083" s="100"/>
      <c r="E1083" s="100"/>
      <c r="F1083" s="100"/>
      <c r="G1083" s="100"/>
      <c r="H1083" s="100"/>
      <c r="I1083" s="100"/>
      <c r="J1083" s="100"/>
      <c r="K1083" s="100"/>
      <c r="L1083" s="100"/>
      <c r="M1083" s="100"/>
      <c r="N1083" s="100"/>
      <c r="O1083" s="100"/>
      <c r="P1083" s="100"/>
      <c r="Q1083" s="100"/>
      <c r="R1083" s="100"/>
      <c r="S1083" s="100"/>
      <c r="T1083" s="100"/>
      <c r="U1083" s="100"/>
      <c r="V1083" s="100"/>
      <c r="W1083" s="100"/>
      <c r="X1083" s="100"/>
      <c r="Z1083" s="100"/>
      <c r="AA1083" s="100"/>
      <c r="AB1083" s="100"/>
      <c r="AC1083" s="100"/>
      <c r="AD1083" s="100"/>
      <c r="AE1083" s="100"/>
      <c r="AF1083" s="100"/>
      <c r="AG1083" s="100"/>
      <c r="AH1083" s="100"/>
      <c r="AI1083" s="100"/>
      <c r="AJ1083" s="100"/>
      <c r="AK1083" s="100"/>
      <c r="AL1083" s="100"/>
      <c r="AM1083" s="97"/>
      <c r="AN1083" s="97"/>
      <c r="AO1083" s="97"/>
      <c r="AP1083" s="97"/>
      <c r="AQ1083" s="97"/>
      <c r="AR1083" s="97"/>
      <c r="AS1083" s="97"/>
      <c r="AT1083" s="97"/>
      <c r="AU1083" s="97"/>
      <c r="AV1083" s="97"/>
      <c r="AW1083" s="97"/>
      <c r="AX1083" s="97"/>
      <c r="AY1083" s="97"/>
      <c r="AZ1083" s="97"/>
      <c r="BA1083" s="97"/>
      <c r="BB1083" s="97"/>
      <c r="BC1083" s="97"/>
      <c r="BD1083" s="97"/>
      <c r="BE1083" s="97"/>
      <c r="BF1083" s="97"/>
      <c r="BG1083" s="97"/>
      <c r="BH1083" s="97"/>
      <c r="BI1083" s="97"/>
      <c r="BJ1083" s="97"/>
      <c r="BK1083" s="97"/>
      <c r="BL1083" s="97"/>
      <c r="BM1083" s="97"/>
      <c r="BN1083" s="97"/>
      <c r="BO1083" s="97"/>
      <c r="BP1083" s="97"/>
      <c r="BQ1083" s="97"/>
      <c r="BR1083" s="97"/>
      <c r="BS1083" s="97"/>
      <c r="BT1083" s="97"/>
      <c r="BU1083" s="97"/>
      <c r="BV1083" s="97"/>
      <c r="BW1083" s="97"/>
      <c r="BX1083" s="97"/>
      <c r="BY1083" s="97"/>
      <c r="BZ1083" s="97"/>
      <c r="CA1083" s="97"/>
      <c r="CB1083" s="97"/>
      <c r="CC1083" s="97"/>
      <c r="CD1083" s="97"/>
      <c r="CE1083" s="97"/>
      <c r="CF1083" s="97"/>
      <c r="CG1083" s="97"/>
      <c r="CH1083" s="97"/>
    </row>
    <row r="1084" spans="1:86">
      <c r="A1084" s="100"/>
      <c r="B1084" s="100"/>
      <c r="C1084" s="100"/>
      <c r="D1084" s="100"/>
      <c r="E1084" s="100"/>
      <c r="F1084" s="100"/>
      <c r="G1084" s="100"/>
      <c r="H1084" s="100"/>
      <c r="I1084" s="100"/>
      <c r="J1084" s="100"/>
      <c r="K1084" s="100"/>
      <c r="L1084" s="100"/>
      <c r="M1084" s="100"/>
      <c r="N1084" s="100"/>
      <c r="O1084" s="100"/>
      <c r="P1084" s="100"/>
      <c r="Q1084" s="100"/>
      <c r="R1084" s="100"/>
      <c r="S1084" s="100"/>
      <c r="T1084" s="100"/>
      <c r="U1084" s="100"/>
      <c r="V1084" s="100"/>
      <c r="W1084" s="100"/>
      <c r="X1084" s="100"/>
      <c r="Z1084" s="100"/>
      <c r="AA1084" s="100"/>
      <c r="AB1084" s="100"/>
      <c r="AC1084" s="100"/>
      <c r="AD1084" s="100"/>
      <c r="AE1084" s="100"/>
      <c r="AF1084" s="100"/>
      <c r="AG1084" s="100"/>
      <c r="AH1084" s="100"/>
      <c r="AI1084" s="100"/>
      <c r="AJ1084" s="100"/>
      <c r="AK1084" s="100"/>
      <c r="AL1084" s="100"/>
      <c r="AM1084" s="97"/>
      <c r="AN1084" s="97"/>
      <c r="AO1084" s="97"/>
      <c r="AP1084" s="97"/>
      <c r="AQ1084" s="97"/>
      <c r="AR1084" s="97"/>
      <c r="AS1084" s="97"/>
      <c r="AT1084" s="97"/>
      <c r="AU1084" s="97"/>
      <c r="AV1084" s="97"/>
      <c r="AW1084" s="97"/>
      <c r="AX1084" s="97"/>
      <c r="AY1084" s="97"/>
      <c r="AZ1084" s="97"/>
      <c r="BA1084" s="97"/>
      <c r="BB1084" s="97"/>
      <c r="BC1084" s="97"/>
      <c r="BD1084" s="97"/>
      <c r="BE1084" s="97"/>
      <c r="BF1084" s="97"/>
      <c r="BG1084" s="97"/>
      <c r="BH1084" s="97"/>
      <c r="BI1084" s="97"/>
      <c r="BJ1084" s="97"/>
      <c r="BK1084" s="97"/>
      <c r="BL1084" s="97"/>
      <c r="BM1084" s="97"/>
      <c r="BN1084" s="97"/>
      <c r="BO1084" s="97"/>
      <c r="BP1084" s="97"/>
      <c r="BQ1084" s="97"/>
      <c r="BR1084" s="97"/>
      <c r="BS1084" s="97"/>
      <c r="BT1084" s="97"/>
      <c r="BU1084" s="97"/>
      <c r="BV1084" s="97"/>
      <c r="BW1084" s="97"/>
      <c r="BX1084" s="97"/>
      <c r="BY1084" s="97"/>
      <c r="BZ1084" s="97"/>
      <c r="CA1084" s="97"/>
      <c r="CB1084" s="97"/>
      <c r="CC1084" s="97"/>
      <c r="CD1084" s="97"/>
      <c r="CE1084" s="97"/>
      <c r="CF1084" s="97"/>
      <c r="CG1084" s="97"/>
      <c r="CH1084" s="97"/>
    </row>
    <row r="1085" spans="1:86">
      <c r="A1085" s="100"/>
      <c r="B1085" s="100"/>
      <c r="C1085" s="100"/>
      <c r="D1085" s="100"/>
      <c r="E1085" s="100"/>
      <c r="F1085" s="100"/>
      <c r="G1085" s="100"/>
      <c r="H1085" s="100"/>
      <c r="I1085" s="100"/>
      <c r="J1085" s="100"/>
      <c r="K1085" s="100"/>
      <c r="L1085" s="100"/>
      <c r="M1085" s="100"/>
      <c r="N1085" s="100"/>
      <c r="O1085" s="100"/>
      <c r="P1085" s="100"/>
      <c r="Q1085" s="100"/>
      <c r="R1085" s="100"/>
      <c r="S1085" s="100"/>
      <c r="T1085" s="100"/>
      <c r="U1085" s="100"/>
      <c r="V1085" s="100"/>
      <c r="W1085" s="100"/>
      <c r="X1085" s="100"/>
      <c r="Z1085" s="100"/>
      <c r="AA1085" s="100"/>
      <c r="AB1085" s="100"/>
      <c r="AC1085" s="100"/>
      <c r="AD1085" s="100"/>
      <c r="AE1085" s="100"/>
      <c r="AF1085" s="100"/>
      <c r="AG1085" s="100"/>
      <c r="AH1085" s="100"/>
      <c r="AI1085" s="100"/>
      <c r="AJ1085" s="100"/>
      <c r="AK1085" s="100"/>
      <c r="AL1085" s="100"/>
      <c r="AM1085" s="97"/>
      <c r="AN1085" s="97"/>
      <c r="AO1085" s="97"/>
      <c r="AP1085" s="97"/>
      <c r="AQ1085" s="97"/>
      <c r="AR1085" s="97"/>
      <c r="AS1085" s="97"/>
      <c r="AT1085" s="97"/>
      <c r="AU1085" s="97"/>
      <c r="AV1085" s="97"/>
      <c r="AW1085" s="97"/>
      <c r="AX1085" s="97"/>
      <c r="AY1085" s="97"/>
      <c r="AZ1085" s="97"/>
      <c r="BA1085" s="97"/>
      <c r="BB1085" s="97"/>
      <c r="BC1085" s="97"/>
      <c r="BD1085" s="97"/>
      <c r="BE1085" s="97"/>
      <c r="BF1085" s="97"/>
      <c r="BG1085" s="97"/>
      <c r="BH1085" s="97"/>
      <c r="BI1085" s="97"/>
      <c r="BJ1085" s="97"/>
      <c r="BK1085" s="97"/>
      <c r="BL1085" s="97"/>
      <c r="BM1085" s="97"/>
      <c r="BN1085" s="97"/>
      <c r="BO1085" s="97"/>
      <c r="BP1085" s="97"/>
      <c r="BQ1085" s="97"/>
      <c r="BR1085" s="97"/>
      <c r="BS1085" s="97"/>
      <c r="BT1085" s="97"/>
      <c r="BU1085" s="97"/>
      <c r="BV1085" s="97"/>
      <c r="BW1085" s="97"/>
      <c r="BX1085" s="97"/>
      <c r="BY1085" s="97"/>
      <c r="BZ1085" s="97"/>
      <c r="CA1085" s="97"/>
      <c r="CB1085" s="97"/>
      <c r="CC1085" s="97"/>
      <c r="CD1085" s="97"/>
      <c r="CE1085" s="97"/>
      <c r="CF1085" s="97"/>
      <c r="CG1085" s="97"/>
      <c r="CH1085" s="97"/>
    </row>
    <row r="1086" spans="1:86">
      <c r="A1086" s="100"/>
      <c r="B1086" s="100"/>
      <c r="C1086" s="100"/>
      <c r="D1086" s="100"/>
      <c r="E1086" s="100"/>
      <c r="F1086" s="100"/>
      <c r="G1086" s="100"/>
      <c r="H1086" s="100"/>
      <c r="I1086" s="100"/>
      <c r="J1086" s="100"/>
      <c r="K1086" s="100"/>
      <c r="L1086" s="100"/>
      <c r="M1086" s="100"/>
      <c r="N1086" s="100"/>
      <c r="O1086" s="100"/>
      <c r="P1086" s="100"/>
      <c r="Q1086" s="100"/>
      <c r="R1086" s="100"/>
      <c r="S1086" s="100"/>
      <c r="T1086" s="100"/>
      <c r="U1086" s="100"/>
      <c r="V1086" s="100"/>
      <c r="W1086" s="100"/>
      <c r="X1086" s="100"/>
      <c r="Z1086" s="100"/>
      <c r="AA1086" s="100"/>
      <c r="AB1086" s="100"/>
      <c r="AC1086" s="100"/>
      <c r="AD1086" s="100"/>
      <c r="AE1086" s="100"/>
      <c r="AF1086" s="100"/>
      <c r="AG1086" s="100"/>
      <c r="AH1086" s="100"/>
      <c r="AI1086" s="100"/>
      <c r="AJ1086" s="100"/>
      <c r="AK1086" s="100"/>
      <c r="AL1086" s="100"/>
      <c r="AM1086" s="97"/>
      <c r="AN1086" s="97"/>
      <c r="AO1086" s="97"/>
      <c r="AP1086" s="97"/>
      <c r="AQ1086" s="97"/>
      <c r="AR1086" s="97"/>
      <c r="AS1086" s="97"/>
      <c r="AT1086" s="97"/>
      <c r="AU1086" s="97"/>
      <c r="AV1086" s="97"/>
      <c r="AW1086" s="97"/>
      <c r="AX1086" s="97"/>
      <c r="AY1086" s="97"/>
      <c r="AZ1086" s="97"/>
      <c r="BA1086" s="97"/>
      <c r="BB1086" s="97"/>
      <c r="BC1086" s="97"/>
      <c r="BD1086" s="97"/>
      <c r="BE1086" s="97"/>
      <c r="BF1086" s="97"/>
      <c r="BG1086" s="97"/>
      <c r="BH1086" s="97"/>
      <c r="BI1086" s="97"/>
      <c r="BJ1086" s="97"/>
      <c r="BK1086" s="97"/>
      <c r="BL1086" s="97"/>
      <c r="BM1086" s="97"/>
      <c r="BN1086" s="97"/>
      <c r="BO1086" s="97"/>
      <c r="BP1086" s="97"/>
      <c r="BQ1086" s="97"/>
      <c r="BR1086" s="97"/>
      <c r="BS1086" s="97"/>
      <c r="BT1086" s="97"/>
      <c r="BU1086" s="97"/>
      <c r="BV1086" s="97"/>
      <c r="BW1086" s="97"/>
      <c r="BX1086" s="97"/>
      <c r="BY1086" s="97"/>
      <c r="BZ1086" s="97"/>
      <c r="CA1086" s="97"/>
      <c r="CB1086" s="97"/>
      <c r="CC1086" s="97"/>
      <c r="CD1086" s="97"/>
      <c r="CE1086" s="97"/>
      <c r="CF1086" s="97"/>
      <c r="CG1086" s="97"/>
      <c r="CH1086" s="97"/>
    </row>
    <row r="1087" spans="1:86">
      <c r="A1087" s="100"/>
      <c r="B1087" s="100"/>
      <c r="C1087" s="100"/>
      <c r="D1087" s="100"/>
      <c r="E1087" s="100"/>
      <c r="F1087" s="100"/>
      <c r="G1087" s="100"/>
      <c r="H1087" s="100"/>
      <c r="I1087" s="100"/>
      <c r="J1087" s="100"/>
      <c r="K1087" s="100"/>
      <c r="L1087" s="100"/>
      <c r="M1087" s="100"/>
      <c r="N1087" s="100"/>
      <c r="O1087" s="100"/>
      <c r="P1087" s="100"/>
      <c r="Q1087" s="100"/>
      <c r="R1087" s="100"/>
      <c r="S1087" s="100"/>
      <c r="T1087" s="100"/>
      <c r="U1087" s="100"/>
      <c r="V1087" s="100"/>
      <c r="W1087" s="100"/>
      <c r="X1087" s="100"/>
      <c r="Z1087" s="100"/>
      <c r="AA1087" s="100"/>
      <c r="AB1087" s="100"/>
      <c r="AC1087" s="100"/>
      <c r="AD1087" s="100"/>
      <c r="AE1087" s="100"/>
      <c r="AF1087" s="100"/>
      <c r="AG1087" s="100"/>
      <c r="AH1087" s="100"/>
      <c r="AI1087" s="100"/>
      <c r="AJ1087" s="100"/>
      <c r="AK1087" s="100"/>
      <c r="AL1087" s="100"/>
      <c r="AM1087" s="97"/>
      <c r="AN1087" s="97"/>
      <c r="AO1087" s="97"/>
      <c r="AP1087" s="97"/>
      <c r="AQ1087" s="97"/>
      <c r="AR1087" s="97"/>
      <c r="AS1087" s="97"/>
      <c r="AT1087" s="97"/>
      <c r="AU1087" s="97"/>
      <c r="AV1087" s="97"/>
      <c r="AW1087" s="97"/>
      <c r="AX1087" s="97"/>
      <c r="AY1087" s="97"/>
      <c r="AZ1087" s="97"/>
      <c r="BA1087" s="97"/>
      <c r="BB1087" s="97"/>
      <c r="BC1087" s="97"/>
      <c r="BD1087" s="97"/>
      <c r="BE1087" s="97"/>
      <c r="BF1087" s="97"/>
      <c r="BG1087" s="97"/>
      <c r="BH1087" s="97"/>
      <c r="BI1087" s="97"/>
      <c r="BJ1087" s="97"/>
      <c r="BK1087" s="97"/>
      <c r="BL1087" s="97"/>
      <c r="BM1087" s="97"/>
      <c r="BN1087" s="97"/>
      <c r="BO1087" s="97"/>
      <c r="BP1087" s="97"/>
      <c r="BQ1087" s="97"/>
      <c r="BR1087" s="97"/>
      <c r="BS1087" s="97"/>
      <c r="BT1087" s="97"/>
      <c r="BU1087" s="97"/>
      <c r="BV1087" s="97"/>
      <c r="BW1087" s="97"/>
      <c r="BX1087" s="97"/>
      <c r="BY1087" s="97"/>
      <c r="BZ1087" s="97"/>
      <c r="CA1087" s="97"/>
      <c r="CB1087" s="97"/>
      <c r="CC1087" s="97"/>
      <c r="CD1087" s="97"/>
      <c r="CE1087" s="97"/>
      <c r="CF1087" s="97"/>
      <c r="CG1087" s="97"/>
      <c r="CH1087" s="97"/>
    </row>
    <row r="1088" spans="1:86">
      <c r="A1088" s="100"/>
      <c r="B1088" s="100"/>
      <c r="C1088" s="100"/>
      <c r="D1088" s="100"/>
      <c r="E1088" s="100"/>
      <c r="F1088" s="100"/>
      <c r="G1088" s="100"/>
      <c r="H1088" s="100"/>
      <c r="I1088" s="100"/>
      <c r="J1088" s="100"/>
      <c r="K1088" s="100"/>
      <c r="L1088" s="100"/>
      <c r="M1088" s="100"/>
      <c r="N1088" s="100"/>
      <c r="O1088" s="100"/>
      <c r="P1088" s="100"/>
      <c r="Q1088" s="100"/>
      <c r="R1088" s="100"/>
      <c r="S1088" s="100"/>
      <c r="T1088" s="100"/>
      <c r="U1088" s="100"/>
      <c r="V1088" s="100"/>
      <c r="W1088" s="100"/>
      <c r="X1088" s="100"/>
      <c r="Z1088" s="100"/>
      <c r="AA1088" s="100"/>
      <c r="AB1088" s="100"/>
      <c r="AC1088" s="100"/>
      <c r="AD1088" s="100"/>
      <c r="AE1088" s="100"/>
      <c r="AF1088" s="100"/>
      <c r="AG1088" s="100"/>
      <c r="AH1088" s="100"/>
      <c r="AI1088" s="100"/>
      <c r="AJ1088" s="100"/>
      <c r="AK1088" s="100"/>
      <c r="AL1088" s="100"/>
      <c r="AM1088" s="97"/>
      <c r="AN1088" s="97"/>
      <c r="AO1088" s="97"/>
      <c r="AP1088" s="97"/>
      <c r="AQ1088" s="97"/>
      <c r="AR1088" s="97"/>
      <c r="AS1088" s="97"/>
      <c r="AT1088" s="97"/>
      <c r="AU1088" s="97"/>
      <c r="AV1088" s="97"/>
      <c r="AW1088" s="97"/>
      <c r="AX1088" s="97"/>
      <c r="AY1088" s="97"/>
      <c r="AZ1088" s="97"/>
      <c r="BA1088" s="97"/>
      <c r="BB1088" s="97"/>
      <c r="BC1088" s="97"/>
      <c r="BD1088" s="97"/>
      <c r="BE1088" s="97"/>
      <c r="BF1088" s="97"/>
      <c r="BG1088" s="97"/>
      <c r="BH1088" s="97"/>
      <c r="BI1088" s="97"/>
      <c r="BJ1088" s="97"/>
      <c r="BK1088" s="97"/>
      <c r="BL1088" s="97"/>
      <c r="BM1088" s="97"/>
      <c r="BN1088" s="97"/>
      <c r="BO1088" s="97"/>
      <c r="BP1088" s="97"/>
      <c r="BQ1088" s="97"/>
      <c r="BR1088" s="97"/>
      <c r="BS1088" s="97"/>
      <c r="BT1088" s="97"/>
      <c r="BU1088" s="97"/>
      <c r="BV1088" s="97"/>
      <c r="BW1088" s="97"/>
      <c r="BX1088" s="97"/>
      <c r="BY1088" s="97"/>
      <c r="BZ1088" s="97"/>
      <c r="CA1088" s="97"/>
      <c r="CB1088" s="97"/>
      <c r="CC1088" s="97"/>
      <c r="CD1088" s="97"/>
      <c r="CE1088" s="97"/>
      <c r="CF1088" s="97"/>
      <c r="CG1088" s="97"/>
      <c r="CH1088" s="97"/>
    </row>
    <row r="1089" spans="1:86">
      <c r="A1089" s="100"/>
      <c r="B1089" s="100"/>
      <c r="C1089" s="100"/>
      <c r="D1089" s="100"/>
      <c r="E1089" s="100"/>
      <c r="F1089" s="100"/>
      <c r="G1089" s="100"/>
      <c r="H1089" s="100"/>
      <c r="I1089" s="100"/>
      <c r="J1089" s="100"/>
      <c r="K1089" s="100"/>
      <c r="L1089" s="100"/>
      <c r="M1089" s="100"/>
      <c r="N1089" s="100"/>
      <c r="O1089" s="100"/>
      <c r="P1089" s="100"/>
      <c r="Q1089" s="100"/>
      <c r="R1089" s="100"/>
      <c r="S1089" s="100"/>
      <c r="T1089" s="100"/>
      <c r="U1089" s="100"/>
      <c r="V1089" s="100"/>
      <c r="W1089" s="100"/>
      <c r="X1089" s="100"/>
      <c r="Z1089" s="100"/>
      <c r="AA1089" s="100"/>
      <c r="AB1089" s="100"/>
      <c r="AC1089" s="100"/>
      <c r="AD1089" s="100"/>
      <c r="AE1089" s="100"/>
      <c r="AF1089" s="100"/>
      <c r="AG1089" s="100"/>
      <c r="AH1089" s="100"/>
      <c r="AI1089" s="100"/>
      <c r="AJ1089" s="100"/>
      <c r="AK1089" s="100"/>
      <c r="AL1089" s="100"/>
      <c r="AM1089" s="97"/>
      <c r="AN1089" s="97"/>
      <c r="AO1089" s="97"/>
      <c r="AP1089" s="97"/>
      <c r="AQ1089" s="97"/>
      <c r="AR1089" s="97"/>
      <c r="AS1089" s="97"/>
      <c r="AT1089" s="97"/>
      <c r="AU1089" s="97"/>
      <c r="AV1089" s="97"/>
      <c r="AW1089" s="97"/>
      <c r="AX1089" s="97"/>
      <c r="AY1089" s="97"/>
      <c r="AZ1089" s="97"/>
      <c r="BA1089" s="97"/>
      <c r="BB1089" s="97"/>
      <c r="BC1089" s="97"/>
      <c r="BD1089" s="97"/>
      <c r="BE1089" s="97"/>
      <c r="BF1089" s="97"/>
      <c r="BG1089" s="97"/>
      <c r="BH1089" s="97"/>
      <c r="BI1089" s="97"/>
      <c r="BJ1089" s="97"/>
      <c r="BK1089" s="97"/>
      <c r="BL1089" s="97"/>
      <c r="BM1089" s="97"/>
      <c r="BN1089" s="97"/>
      <c r="BO1089" s="97"/>
      <c r="BP1089" s="97"/>
      <c r="BQ1089" s="97"/>
      <c r="BR1089" s="97"/>
      <c r="BS1089" s="97"/>
      <c r="BT1089" s="97"/>
      <c r="BU1089" s="97"/>
      <c r="BV1089" s="97"/>
      <c r="BW1089" s="97"/>
      <c r="BX1089" s="97"/>
      <c r="BY1089" s="97"/>
      <c r="BZ1089" s="97"/>
      <c r="CA1089" s="97"/>
      <c r="CB1089" s="97"/>
      <c r="CC1089" s="97"/>
      <c r="CD1089" s="97"/>
      <c r="CE1089" s="97"/>
      <c r="CF1089" s="97"/>
      <c r="CG1089" s="97"/>
      <c r="CH1089" s="97"/>
    </row>
    <row r="1090" spans="1:86">
      <c r="A1090" s="100"/>
      <c r="B1090" s="100"/>
      <c r="C1090" s="100"/>
      <c r="D1090" s="100"/>
      <c r="E1090" s="100"/>
      <c r="F1090" s="100"/>
      <c r="G1090" s="100"/>
      <c r="H1090" s="100"/>
      <c r="I1090" s="100"/>
      <c r="J1090" s="100"/>
      <c r="K1090" s="100"/>
      <c r="L1090" s="100"/>
      <c r="M1090" s="100"/>
      <c r="N1090" s="100"/>
      <c r="O1090" s="100"/>
      <c r="P1090" s="100"/>
      <c r="Q1090" s="100"/>
      <c r="R1090" s="100"/>
      <c r="S1090" s="100"/>
      <c r="T1090" s="100"/>
      <c r="U1090" s="100"/>
      <c r="V1090" s="100"/>
      <c r="W1090" s="100"/>
      <c r="X1090" s="100"/>
      <c r="Z1090" s="100"/>
      <c r="AA1090" s="100"/>
      <c r="AB1090" s="100"/>
      <c r="AC1090" s="100"/>
      <c r="AD1090" s="100"/>
      <c r="AE1090" s="100"/>
      <c r="AF1090" s="100"/>
      <c r="AG1090" s="100"/>
      <c r="AH1090" s="100"/>
      <c r="AI1090" s="100"/>
      <c r="AJ1090" s="100"/>
      <c r="AK1090" s="100"/>
      <c r="AL1090" s="100"/>
      <c r="AM1090" s="97"/>
      <c r="AN1090" s="97"/>
      <c r="AO1090" s="97"/>
      <c r="AP1090" s="97"/>
      <c r="AQ1090" s="97"/>
      <c r="AR1090" s="97"/>
      <c r="AS1090" s="97"/>
      <c r="AT1090" s="97"/>
      <c r="AU1090" s="97"/>
      <c r="AV1090" s="97"/>
      <c r="AW1090" s="97"/>
      <c r="AX1090" s="97"/>
      <c r="AY1090" s="97"/>
      <c r="AZ1090" s="97"/>
      <c r="BA1090" s="97"/>
      <c r="BB1090" s="97"/>
      <c r="BC1090" s="97"/>
      <c r="BD1090" s="97"/>
      <c r="BE1090" s="97"/>
      <c r="BF1090" s="97"/>
      <c r="BG1090" s="97"/>
      <c r="BH1090" s="97"/>
      <c r="BI1090" s="97"/>
      <c r="BJ1090" s="97"/>
      <c r="BK1090" s="97"/>
      <c r="BL1090" s="97"/>
      <c r="BM1090" s="97"/>
      <c r="BN1090" s="97"/>
      <c r="BO1090" s="97"/>
      <c r="BP1090" s="97"/>
      <c r="BQ1090" s="97"/>
      <c r="BR1090" s="97"/>
      <c r="BS1090" s="97"/>
      <c r="BT1090" s="97"/>
      <c r="BU1090" s="97"/>
      <c r="BV1090" s="97"/>
      <c r="BW1090" s="97"/>
      <c r="BX1090" s="97"/>
      <c r="BY1090" s="97"/>
      <c r="BZ1090" s="97"/>
      <c r="CA1090" s="97"/>
      <c r="CB1090" s="97"/>
      <c r="CC1090" s="97"/>
      <c r="CD1090" s="97"/>
      <c r="CE1090" s="97"/>
      <c r="CF1090" s="97"/>
      <c r="CG1090" s="97"/>
      <c r="CH1090" s="97"/>
    </row>
    <row r="1091" spans="1:86">
      <c r="A1091" s="100"/>
      <c r="B1091" s="100"/>
      <c r="C1091" s="100"/>
      <c r="D1091" s="100"/>
      <c r="E1091" s="100"/>
      <c r="F1091" s="100"/>
      <c r="G1091" s="100"/>
      <c r="H1091" s="100"/>
      <c r="I1091" s="100"/>
      <c r="J1091" s="100"/>
      <c r="K1091" s="100"/>
      <c r="L1091" s="100"/>
      <c r="M1091" s="100"/>
      <c r="N1091" s="100"/>
      <c r="O1091" s="100"/>
      <c r="P1091" s="100"/>
      <c r="Q1091" s="100"/>
      <c r="R1091" s="100"/>
      <c r="S1091" s="100"/>
      <c r="T1091" s="100"/>
      <c r="U1091" s="100"/>
      <c r="V1091" s="100"/>
      <c r="W1091" s="100"/>
      <c r="X1091" s="100"/>
      <c r="Z1091" s="100"/>
      <c r="AA1091" s="100"/>
      <c r="AB1091" s="100"/>
      <c r="AC1091" s="100"/>
      <c r="AD1091" s="100"/>
      <c r="AE1091" s="100"/>
      <c r="AF1091" s="100"/>
      <c r="AG1091" s="100"/>
      <c r="AH1091" s="100"/>
      <c r="AI1091" s="100"/>
      <c r="AJ1091" s="100"/>
      <c r="AK1091" s="100"/>
      <c r="AL1091" s="100"/>
      <c r="AM1091" s="97"/>
      <c r="AN1091" s="97"/>
      <c r="AO1091" s="97"/>
      <c r="AP1091" s="97"/>
      <c r="AQ1091" s="97"/>
      <c r="AR1091" s="97"/>
      <c r="AS1091" s="97"/>
      <c r="AT1091" s="97"/>
      <c r="AU1091" s="97"/>
      <c r="AV1091" s="97"/>
      <c r="AW1091" s="97"/>
      <c r="AX1091" s="97"/>
      <c r="AY1091" s="97"/>
      <c r="AZ1091" s="97"/>
      <c r="BA1091" s="97"/>
      <c r="BB1091" s="97"/>
      <c r="BC1091" s="97"/>
      <c r="BD1091" s="97"/>
      <c r="BE1091" s="97"/>
      <c r="BF1091" s="97"/>
      <c r="BG1091" s="97"/>
      <c r="BH1091" s="97"/>
      <c r="BI1091" s="97"/>
      <c r="BJ1091" s="97"/>
      <c r="BK1091" s="97"/>
      <c r="BL1091" s="97"/>
      <c r="BM1091" s="97"/>
      <c r="BN1091" s="97"/>
      <c r="BO1091" s="97"/>
      <c r="BP1091" s="97"/>
      <c r="BQ1091" s="97"/>
      <c r="BR1091" s="97"/>
      <c r="BS1091" s="97"/>
      <c r="BT1091" s="97"/>
      <c r="BU1091" s="97"/>
      <c r="BV1091" s="97"/>
      <c r="BW1091" s="97"/>
      <c r="BX1091" s="97"/>
      <c r="BY1091" s="97"/>
      <c r="BZ1091" s="97"/>
      <c r="CA1091" s="97"/>
      <c r="CB1091" s="97"/>
      <c r="CC1091" s="97"/>
      <c r="CD1091" s="97"/>
      <c r="CE1091" s="97"/>
      <c r="CF1091" s="97"/>
      <c r="CG1091" s="97"/>
      <c r="CH1091" s="97"/>
    </row>
    <row r="1092" spans="1:86">
      <c r="A1092" s="100"/>
      <c r="B1092" s="100"/>
      <c r="C1092" s="100"/>
      <c r="D1092" s="100"/>
      <c r="E1092" s="100"/>
      <c r="F1092" s="100"/>
      <c r="G1092" s="100"/>
      <c r="H1092" s="100"/>
      <c r="I1092" s="100"/>
      <c r="J1092" s="100"/>
      <c r="K1092" s="100"/>
      <c r="L1092" s="100"/>
      <c r="M1092" s="100"/>
      <c r="N1092" s="100"/>
      <c r="O1092" s="100"/>
      <c r="P1092" s="100"/>
      <c r="Q1092" s="100"/>
      <c r="R1092" s="100"/>
      <c r="S1092" s="100"/>
      <c r="T1092" s="100"/>
      <c r="U1092" s="100"/>
      <c r="V1092" s="100"/>
      <c r="W1092" s="100"/>
      <c r="X1092" s="100"/>
      <c r="Z1092" s="100"/>
      <c r="AA1092" s="100"/>
      <c r="AB1092" s="100"/>
      <c r="AC1092" s="100"/>
      <c r="AD1092" s="100"/>
      <c r="AE1092" s="100"/>
      <c r="AF1092" s="100"/>
      <c r="AG1092" s="100"/>
      <c r="AH1092" s="100"/>
      <c r="AI1092" s="100"/>
      <c r="AJ1092" s="100"/>
      <c r="AK1092" s="100"/>
      <c r="AL1092" s="100"/>
      <c r="AM1092" s="97"/>
      <c r="AN1092" s="97"/>
      <c r="AO1092" s="97"/>
      <c r="AP1092" s="97"/>
      <c r="AQ1092" s="97"/>
      <c r="AR1092" s="97"/>
      <c r="AS1092" s="97"/>
      <c r="AT1092" s="97"/>
      <c r="AU1092" s="97"/>
      <c r="AV1092" s="97"/>
      <c r="AW1092" s="97"/>
      <c r="AX1092" s="97"/>
      <c r="AY1092" s="97"/>
      <c r="AZ1092" s="97"/>
      <c r="BA1092" s="97"/>
      <c r="BB1092" s="97"/>
      <c r="BC1092" s="97"/>
      <c r="BD1092" s="97"/>
      <c r="BE1092" s="97"/>
      <c r="BF1092" s="97"/>
      <c r="BG1092" s="97"/>
      <c r="BH1092" s="97"/>
      <c r="BI1092" s="97"/>
      <c r="BJ1092" s="97"/>
      <c r="BK1092" s="97"/>
      <c r="BL1092" s="97"/>
      <c r="BM1092" s="97"/>
      <c r="BN1092" s="97"/>
      <c r="BO1092" s="97"/>
      <c r="BP1092" s="97"/>
      <c r="BQ1092" s="97"/>
      <c r="BR1092" s="97"/>
      <c r="BS1092" s="97"/>
      <c r="BT1092" s="97"/>
      <c r="BU1092" s="97"/>
      <c r="BV1092" s="97"/>
      <c r="BW1092" s="97"/>
      <c r="BX1092" s="97"/>
      <c r="BY1092" s="97"/>
      <c r="BZ1092" s="97"/>
      <c r="CA1092" s="97"/>
      <c r="CB1092" s="97"/>
      <c r="CC1092" s="97"/>
      <c r="CD1092" s="97"/>
      <c r="CE1092" s="97"/>
      <c r="CF1092" s="97"/>
      <c r="CG1092" s="97"/>
      <c r="CH1092" s="97"/>
    </row>
    <row r="1093" spans="1:86">
      <c r="A1093" s="100"/>
      <c r="B1093" s="100"/>
      <c r="C1093" s="100"/>
      <c r="D1093" s="100"/>
      <c r="E1093" s="100"/>
      <c r="F1093" s="100"/>
      <c r="G1093" s="100"/>
      <c r="H1093" s="100"/>
      <c r="I1093" s="100"/>
      <c r="J1093" s="100"/>
      <c r="K1093" s="100"/>
      <c r="L1093" s="100"/>
      <c r="M1093" s="100"/>
      <c r="N1093" s="100"/>
      <c r="O1093" s="100"/>
      <c r="P1093" s="100"/>
      <c r="Q1093" s="100"/>
      <c r="R1093" s="100"/>
      <c r="S1093" s="100"/>
      <c r="T1093" s="100"/>
      <c r="U1093" s="100"/>
      <c r="V1093" s="100"/>
      <c r="W1093" s="100"/>
      <c r="X1093" s="100"/>
      <c r="Z1093" s="100"/>
      <c r="AA1093" s="100"/>
      <c r="AB1093" s="100"/>
      <c r="AC1093" s="100"/>
      <c r="AD1093" s="100"/>
      <c r="AE1093" s="100"/>
      <c r="AF1093" s="100"/>
      <c r="AG1093" s="100"/>
      <c r="AH1093" s="100"/>
      <c r="AI1093" s="100"/>
      <c r="AJ1093" s="100"/>
      <c r="AK1093" s="100"/>
      <c r="AL1093" s="100"/>
      <c r="AM1093" s="97"/>
      <c r="AN1093" s="97"/>
      <c r="AO1093" s="97"/>
      <c r="AP1093" s="97"/>
      <c r="AQ1093" s="97"/>
      <c r="AR1093" s="97"/>
      <c r="AS1093" s="97"/>
      <c r="AT1093" s="97"/>
      <c r="AU1093" s="97"/>
      <c r="AV1093" s="97"/>
      <c r="AW1093" s="97"/>
      <c r="AX1093" s="97"/>
      <c r="AY1093" s="97"/>
      <c r="AZ1093" s="97"/>
      <c r="BA1093" s="97"/>
      <c r="BB1093" s="97"/>
      <c r="BC1093" s="97"/>
      <c r="BD1093" s="97"/>
      <c r="BE1093" s="97"/>
      <c r="BF1093" s="97"/>
      <c r="BG1093" s="97"/>
      <c r="BH1093" s="97"/>
      <c r="BI1093" s="97"/>
      <c r="BJ1093" s="97"/>
      <c r="BK1093" s="97"/>
      <c r="BL1093" s="97"/>
      <c r="BM1093" s="97"/>
      <c r="BN1093" s="97"/>
      <c r="BO1093" s="97"/>
      <c r="BP1093" s="97"/>
      <c r="BQ1093" s="97"/>
      <c r="BR1093" s="97"/>
      <c r="BS1093" s="97"/>
      <c r="BT1093" s="97"/>
      <c r="BU1093" s="97"/>
      <c r="BV1093" s="97"/>
      <c r="BW1093" s="97"/>
      <c r="BX1093" s="97"/>
      <c r="BY1093" s="97"/>
      <c r="BZ1093" s="97"/>
      <c r="CA1093" s="97"/>
      <c r="CB1093" s="97"/>
      <c r="CC1093" s="97"/>
      <c r="CD1093" s="97"/>
      <c r="CE1093" s="97"/>
      <c r="CF1093" s="97"/>
      <c r="CG1093" s="97"/>
      <c r="CH1093" s="97"/>
    </row>
    <row r="1094" spans="1:86">
      <c r="A1094" s="100"/>
      <c r="B1094" s="100"/>
      <c r="C1094" s="100"/>
      <c r="D1094" s="100"/>
      <c r="E1094" s="100"/>
      <c r="F1094" s="100"/>
      <c r="G1094" s="100"/>
      <c r="H1094" s="100"/>
      <c r="I1094" s="100"/>
      <c r="J1094" s="100"/>
      <c r="K1094" s="100"/>
      <c r="L1094" s="100"/>
      <c r="M1094" s="100"/>
      <c r="N1094" s="100"/>
      <c r="O1094" s="100"/>
      <c r="P1094" s="100"/>
      <c r="Q1094" s="100"/>
      <c r="R1094" s="100"/>
      <c r="S1094" s="100"/>
      <c r="T1094" s="100"/>
      <c r="U1094" s="100"/>
      <c r="V1094" s="100"/>
      <c r="W1094" s="100"/>
      <c r="X1094" s="100"/>
      <c r="Z1094" s="100"/>
      <c r="AA1094" s="100"/>
      <c r="AB1094" s="100"/>
      <c r="AC1094" s="100"/>
      <c r="AD1094" s="100"/>
      <c r="AE1094" s="100"/>
      <c r="AF1094" s="100"/>
      <c r="AG1094" s="100"/>
      <c r="AH1094" s="100"/>
      <c r="AI1094" s="100"/>
      <c r="AJ1094" s="100"/>
      <c r="AK1094" s="100"/>
      <c r="AL1094" s="100"/>
      <c r="AM1094" s="97"/>
      <c r="AN1094" s="97"/>
      <c r="AO1094" s="97"/>
      <c r="AP1094" s="97"/>
      <c r="AQ1094" s="97"/>
      <c r="AR1094" s="97"/>
      <c r="AS1094" s="97"/>
      <c r="AT1094" s="97"/>
      <c r="AU1094" s="97"/>
      <c r="AV1094" s="97"/>
      <c r="AW1094" s="97"/>
      <c r="AX1094" s="97"/>
      <c r="AY1094" s="97"/>
      <c r="AZ1094" s="97"/>
      <c r="BA1094" s="97"/>
      <c r="BB1094" s="97"/>
      <c r="BC1094" s="97"/>
      <c r="BD1094" s="97"/>
      <c r="BE1094" s="97"/>
      <c r="BF1094" s="97"/>
      <c r="BG1094" s="97"/>
      <c r="BH1094" s="97"/>
      <c r="BI1094" s="97"/>
      <c r="BJ1094" s="97"/>
      <c r="BK1094" s="97"/>
      <c r="BL1094" s="97"/>
      <c r="BM1094" s="97"/>
      <c r="BN1094" s="97"/>
      <c r="BO1094" s="97"/>
      <c r="BP1094" s="97"/>
      <c r="BQ1094" s="97"/>
      <c r="BR1094" s="97"/>
      <c r="BS1094" s="97"/>
      <c r="BT1094" s="97"/>
      <c r="BU1094" s="97"/>
      <c r="BV1094" s="97"/>
      <c r="BW1094" s="97"/>
      <c r="BX1094" s="97"/>
      <c r="BY1094" s="97"/>
      <c r="BZ1094" s="97"/>
      <c r="CA1094" s="97"/>
      <c r="CB1094" s="97"/>
      <c r="CC1094" s="97"/>
      <c r="CD1094" s="97"/>
      <c r="CE1094" s="97"/>
      <c r="CF1094" s="97"/>
      <c r="CG1094" s="97"/>
      <c r="CH1094" s="97"/>
    </row>
    <row r="1095" spans="1:86">
      <c r="A1095" s="100"/>
      <c r="B1095" s="100"/>
      <c r="C1095" s="100"/>
      <c r="D1095" s="100"/>
      <c r="E1095" s="100"/>
      <c r="F1095" s="100"/>
      <c r="G1095" s="100"/>
      <c r="H1095" s="100"/>
      <c r="I1095" s="100"/>
      <c r="J1095" s="100"/>
      <c r="K1095" s="100"/>
      <c r="L1095" s="100"/>
      <c r="M1095" s="100"/>
      <c r="N1095" s="100"/>
      <c r="O1095" s="100"/>
      <c r="P1095" s="100"/>
      <c r="Q1095" s="100"/>
      <c r="R1095" s="100"/>
      <c r="S1095" s="100"/>
      <c r="T1095" s="100"/>
      <c r="U1095" s="100"/>
      <c r="V1095" s="100"/>
      <c r="W1095" s="100"/>
      <c r="X1095" s="100"/>
      <c r="Z1095" s="100"/>
      <c r="AA1095" s="100"/>
      <c r="AB1095" s="100"/>
      <c r="AC1095" s="100"/>
      <c r="AD1095" s="100"/>
      <c r="AE1095" s="100"/>
      <c r="AF1095" s="100"/>
      <c r="AG1095" s="100"/>
      <c r="AH1095" s="100"/>
      <c r="AI1095" s="100"/>
      <c r="AJ1095" s="100"/>
      <c r="AK1095" s="100"/>
      <c r="AL1095" s="100"/>
      <c r="AM1095" s="97"/>
      <c r="AN1095" s="97"/>
      <c r="AO1095" s="97"/>
      <c r="AP1095" s="97"/>
      <c r="AQ1095" s="97"/>
      <c r="AR1095" s="97"/>
      <c r="AS1095" s="97"/>
      <c r="AT1095" s="97"/>
      <c r="AU1095" s="97"/>
      <c r="AV1095" s="97"/>
      <c r="AW1095" s="97"/>
      <c r="AX1095" s="97"/>
      <c r="AY1095" s="97"/>
      <c r="AZ1095" s="97"/>
      <c r="BA1095" s="97"/>
      <c r="BB1095" s="97"/>
      <c r="BC1095" s="97"/>
      <c r="BD1095" s="97"/>
      <c r="BE1095" s="97"/>
      <c r="BF1095" s="97"/>
      <c r="BG1095" s="97"/>
      <c r="BH1095" s="97"/>
      <c r="BI1095" s="97"/>
      <c r="BJ1095" s="97"/>
      <c r="BK1095" s="97"/>
      <c r="BL1095" s="97"/>
      <c r="BM1095" s="97"/>
      <c r="BN1095" s="97"/>
      <c r="BO1095" s="97"/>
      <c r="BP1095" s="97"/>
      <c r="BQ1095" s="97"/>
      <c r="BR1095" s="97"/>
      <c r="BS1095" s="97"/>
      <c r="BT1095" s="97"/>
      <c r="BU1095" s="97"/>
      <c r="BV1095" s="97"/>
      <c r="BW1095" s="97"/>
      <c r="BX1095" s="97"/>
      <c r="BY1095" s="97"/>
      <c r="BZ1095" s="97"/>
      <c r="CA1095" s="97"/>
      <c r="CB1095" s="97"/>
      <c r="CC1095" s="97"/>
      <c r="CD1095" s="97"/>
      <c r="CE1095" s="97"/>
      <c r="CF1095" s="97"/>
      <c r="CG1095" s="97"/>
      <c r="CH1095" s="97"/>
    </row>
    <row r="1096" spans="1:86">
      <c r="A1096" s="100"/>
      <c r="B1096" s="100"/>
      <c r="C1096" s="100"/>
      <c r="D1096" s="100"/>
      <c r="E1096" s="100"/>
      <c r="F1096" s="100"/>
      <c r="G1096" s="100"/>
      <c r="H1096" s="100"/>
      <c r="I1096" s="100"/>
      <c r="J1096" s="100"/>
      <c r="K1096" s="100"/>
      <c r="L1096" s="100"/>
      <c r="M1096" s="100"/>
      <c r="N1096" s="100"/>
      <c r="O1096" s="100"/>
      <c r="P1096" s="100"/>
      <c r="Q1096" s="100"/>
      <c r="R1096" s="100"/>
      <c r="S1096" s="100"/>
      <c r="T1096" s="100"/>
      <c r="U1096" s="100"/>
      <c r="V1096" s="100"/>
      <c r="W1096" s="100"/>
      <c r="X1096" s="100"/>
      <c r="Z1096" s="100"/>
      <c r="AA1096" s="100"/>
      <c r="AB1096" s="100"/>
      <c r="AC1096" s="100"/>
      <c r="AD1096" s="100"/>
      <c r="AE1096" s="100"/>
      <c r="AF1096" s="100"/>
      <c r="AG1096" s="100"/>
      <c r="AH1096" s="100"/>
      <c r="AI1096" s="100"/>
      <c r="AJ1096" s="100"/>
      <c r="AK1096" s="100"/>
      <c r="AL1096" s="100"/>
      <c r="AM1096" s="97"/>
      <c r="AN1096" s="97"/>
      <c r="AO1096" s="97"/>
      <c r="AP1096" s="97"/>
      <c r="AQ1096" s="97"/>
      <c r="AR1096" s="97"/>
      <c r="AS1096" s="97"/>
      <c r="AT1096" s="97"/>
      <c r="AU1096" s="97"/>
      <c r="AV1096" s="97"/>
      <c r="AW1096" s="97"/>
      <c r="AX1096" s="97"/>
      <c r="AY1096" s="97"/>
      <c r="AZ1096" s="97"/>
      <c r="BA1096" s="97"/>
      <c r="BB1096" s="97"/>
      <c r="BC1096" s="97"/>
      <c r="BD1096" s="97"/>
      <c r="BE1096" s="97"/>
      <c r="BF1096" s="97"/>
      <c r="BG1096" s="97"/>
      <c r="BH1096" s="97"/>
      <c r="BI1096" s="97"/>
      <c r="BJ1096" s="97"/>
      <c r="BK1096" s="97"/>
      <c r="BL1096" s="97"/>
      <c r="BM1096" s="97"/>
      <c r="BN1096" s="97"/>
      <c r="BO1096" s="97"/>
      <c r="BP1096" s="97"/>
      <c r="BQ1096" s="97"/>
      <c r="BR1096" s="97"/>
      <c r="BS1096" s="97"/>
      <c r="BT1096" s="97"/>
      <c r="BU1096" s="97"/>
      <c r="BV1096" s="97"/>
      <c r="BW1096" s="97"/>
      <c r="BX1096" s="97"/>
      <c r="BY1096" s="97"/>
      <c r="BZ1096" s="97"/>
      <c r="CA1096" s="97"/>
      <c r="CB1096" s="97"/>
      <c r="CC1096" s="97"/>
      <c r="CD1096" s="97"/>
      <c r="CE1096" s="97"/>
      <c r="CF1096" s="97"/>
      <c r="CG1096" s="97"/>
      <c r="CH1096" s="97"/>
    </row>
    <row r="1097" spans="1:86">
      <c r="A1097" s="100"/>
      <c r="B1097" s="100"/>
      <c r="C1097" s="100"/>
      <c r="D1097" s="100"/>
      <c r="E1097" s="100"/>
      <c r="F1097" s="100"/>
      <c r="G1097" s="100"/>
      <c r="H1097" s="100"/>
      <c r="I1097" s="100"/>
      <c r="J1097" s="100"/>
      <c r="K1097" s="100"/>
      <c r="L1097" s="100"/>
      <c r="M1097" s="100"/>
      <c r="N1097" s="100"/>
      <c r="O1097" s="100"/>
      <c r="P1097" s="100"/>
      <c r="Q1097" s="100"/>
      <c r="R1097" s="100"/>
      <c r="S1097" s="100"/>
      <c r="T1097" s="100"/>
      <c r="U1097" s="100"/>
      <c r="V1097" s="100"/>
      <c r="W1097" s="100"/>
      <c r="X1097" s="100"/>
      <c r="Z1097" s="100"/>
      <c r="AA1097" s="100"/>
      <c r="AB1097" s="100"/>
      <c r="AC1097" s="100"/>
      <c r="AD1097" s="100"/>
      <c r="AE1097" s="100"/>
      <c r="AF1097" s="100"/>
      <c r="AG1097" s="100"/>
      <c r="AH1097" s="100"/>
      <c r="AI1097" s="100"/>
      <c r="AJ1097" s="100"/>
      <c r="AK1097" s="100"/>
      <c r="AL1097" s="100"/>
      <c r="AM1097" s="97"/>
      <c r="AN1097" s="97"/>
      <c r="AO1097" s="97"/>
      <c r="AP1097" s="97"/>
      <c r="AQ1097" s="97"/>
      <c r="AR1097" s="97"/>
      <c r="AS1097" s="97"/>
      <c r="AT1097" s="97"/>
      <c r="AU1097" s="97"/>
      <c r="AV1097" s="97"/>
      <c r="AW1097" s="97"/>
      <c r="AX1097" s="97"/>
      <c r="AY1097" s="97"/>
      <c r="AZ1097" s="97"/>
      <c r="BA1097" s="97"/>
      <c r="BB1097" s="97"/>
      <c r="BC1097" s="97"/>
      <c r="BD1097" s="97"/>
      <c r="BE1097" s="97"/>
      <c r="BF1097" s="97"/>
      <c r="BG1097" s="97"/>
      <c r="BH1097" s="97"/>
      <c r="BI1097" s="97"/>
      <c r="BJ1097" s="97"/>
      <c r="BK1097" s="97"/>
      <c r="BL1097" s="97"/>
      <c r="BM1097" s="97"/>
      <c r="BN1097" s="97"/>
      <c r="BO1097" s="97"/>
      <c r="BP1097" s="97"/>
      <c r="BQ1097" s="97"/>
      <c r="BR1097" s="97"/>
      <c r="BS1097" s="97"/>
      <c r="BT1097" s="97"/>
      <c r="BU1097" s="97"/>
      <c r="BV1097" s="97"/>
      <c r="BW1097" s="97"/>
      <c r="BX1097" s="97"/>
      <c r="BY1097" s="97"/>
      <c r="BZ1097" s="97"/>
      <c r="CA1097" s="97"/>
      <c r="CB1097" s="97"/>
      <c r="CC1097" s="97"/>
      <c r="CD1097" s="97"/>
      <c r="CE1097" s="97"/>
      <c r="CF1097" s="97"/>
      <c r="CG1097" s="97"/>
      <c r="CH1097" s="97"/>
    </row>
    <row r="1098" spans="1:86">
      <c r="A1098" s="100"/>
      <c r="B1098" s="100"/>
      <c r="C1098" s="100"/>
      <c r="D1098" s="100"/>
      <c r="E1098" s="100"/>
      <c r="F1098" s="100"/>
      <c r="G1098" s="100"/>
      <c r="H1098" s="100"/>
      <c r="I1098" s="100"/>
      <c r="J1098" s="100"/>
      <c r="K1098" s="100"/>
      <c r="L1098" s="100"/>
      <c r="M1098" s="100"/>
      <c r="N1098" s="100"/>
      <c r="O1098" s="100"/>
      <c r="P1098" s="100"/>
      <c r="Q1098" s="100"/>
      <c r="R1098" s="100"/>
      <c r="S1098" s="100"/>
      <c r="T1098" s="100"/>
      <c r="U1098" s="100"/>
      <c r="V1098" s="100"/>
      <c r="W1098" s="100"/>
      <c r="X1098" s="100"/>
      <c r="Z1098" s="100"/>
      <c r="AA1098" s="100"/>
      <c r="AB1098" s="100"/>
      <c r="AC1098" s="100"/>
      <c r="AD1098" s="100"/>
      <c r="AE1098" s="100"/>
      <c r="AF1098" s="100"/>
      <c r="AG1098" s="100"/>
      <c r="AH1098" s="100"/>
      <c r="AI1098" s="100"/>
      <c r="AJ1098" s="100"/>
      <c r="AK1098" s="100"/>
      <c r="AL1098" s="100"/>
      <c r="AM1098" s="97"/>
      <c r="AN1098" s="97"/>
      <c r="AO1098" s="97"/>
      <c r="AP1098" s="97"/>
      <c r="AQ1098" s="97"/>
      <c r="AR1098" s="97"/>
      <c r="AS1098" s="97"/>
      <c r="AT1098" s="97"/>
      <c r="AU1098" s="97"/>
      <c r="AV1098" s="97"/>
      <c r="AW1098" s="97"/>
      <c r="AX1098" s="97"/>
      <c r="AY1098" s="97"/>
      <c r="AZ1098" s="97"/>
      <c r="BA1098" s="97"/>
      <c r="BB1098" s="97"/>
      <c r="BC1098" s="97"/>
      <c r="BD1098" s="97"/>
      <c r="BE1098" s="97"/>
      <c r="BF1098" s="97"/>
      <c r="BG1098" s="97"/>
      <c r="BH1098" s="97"/>
      <c r="BI1098" s="97"/>
      <c r="BJ1098" s="97"/>
      <c r="BK1098" s="97"/>
      <c r="BL1098" s="97"/>
      <c r="BM1098" s="97"/>
      <c r="BN1098" s="97"/>
      <c r="BO1098" s="97"/>
      <c r="BP1098" s="97"/>
      <c r="BQ1098" s="97"/>
      <c r="BR1098" s="97"/>
      <c r="BS1098" s="97"/>
      <c r="BT1098" s="97"/>
      <c r="BU1098" s="97"/>
      <c r="BV1098" s="97"/>
      <c r="BW1098" s="97"/>
      <c r="BX1098" s="97"/>
      <c r="BY1098" s="97"/>
      <c r="BZ1098" s="97"/>
      <c r="CA1098" s="97"/>
      <c r="CB1098" s="97"/>
      <c r="CC1098" s="97"/>
      <c r="CD1098" s="97"/>
      <c r="CE1098" s="97"/>
      <c r="CF1098" s="97"/>
      <c r="CG1098" s="97"/>
      <c r="CH1098" s="97"/>
    </row>
    <row r="1099" spans="1:86">
      <c r="A1099" s="100"/>
      <c r="B1099" s="100"/>
      <c r="C1099" s="100"/>
      <c r="D1099" s="100"/>
      <c r="E1099" s="100"/>
      <c r="F1099" s="100"/>
      <c r="G1099" s="100"/>
      <c r="H1099" s="100"/>
      <c r="I1099" s="100"/>
      <c r="J1099" s="100"/>
      <c r="K1099" s="100"/>
      <c r="L1099" s="100"/>
      <c r="M1099" s="100"/>
      <c r="N1099" s="100"/>
      <c r="O1099" s="100"/>
      <c r="P1099" s="100"/>
      <c r="Q1099" s="100"/>
      <c r="R1099" s="100"/>
      <c r="S1099" s="100"/>
      <c r="T1099" s="100"/>
      <c r="U1099" s="100"/>
      <c r="V1099" s="100"/>
      <c r="W1099" s="100"/>
      <c r="X1099" s="100"/>
      <c r="Z1099" s="100"/>
      <c r="AA1099" s="100"/>
      <c r="AB1099" s="100"/>
      <c r="AC1099" s="100"/>
      <c r="AD1099" s="100"/>
      <c r="AE1099" s="100"/>
      <c r="AF1099" s="100"/>
      <c r="AG1099" s="100"/>
      <c r="AH1099" s="100"/>
      <c r="AI1099" s="100"/>
      <c r="AJ1099" s="100"/>
      <c r="AK1099" s="100"/>
      <c r="AL1099" s="100"/>
      <c r="AM1099" s="97"/>
      <c r="AN1099" s="97"/>
      <c r="AO1099" s="97"/>
      <c r="AP1099" s="97"/>
      <c r="AQ1099" s="97"/>
      <c r="AR1099" s="97"/>
      <c r="AS1099" s="97"/>
      <c r="AT1099" s="97"/>
      <c r="AU1099" s="97"/>
      <c r="AV1099" s="97"/>
      <c r="AW1099" s="97"/>
      <c r="AX1099" s="97"/>
      <c r="AY1099" s="97"/>
      <c r="AZ1099" s="97"/>
      <c r="BA1099" s="97"/>
      <c r="BB1099" s="97"/>
      <c r="BC1099" s="97"/>
      <c r="BD1099" s="97"/>
      <c r="BE1099" s="97"/>
      <c r="BF1099" s="97"/>
      <c r="BG1099" s="97"/>
      <c r="BH1099" s="97"/>
      <c r="BI1099" s="97"/>
      <c r="BJ1099" s="97"/>
      <c r="BK1099" s="97"/>
      <c r="BL1099" s="97"/>
      <c r="BM1099" s="97"/>
      <c r="BN1099" s="97"/>
      <c r="BO1099" s="97"/>
      <c r="BP1099" s="97"/>
      <c r="BQ1099" s="97"/>
      <c r="BR1099" s="97"/>
      <c r="BS1099" s="97"/>
      <c r="BT1099" s="97"/>
      <c r="BU1099" s="97"/>
      <c r="BV1099" s="97"/>
      <c r="BW1099" s="97"/>
      <c r="BX1099" s="97"/>
      <c r="BY1099" s="97"/>
      <c r="BZ1099" s="97"/>
      <c r="CA1099" s="97"/>
      <c r="CB1099" s="97"/>
      <c r="CC1099" s="97"/>
      <c r="CD1099" s="97"/>
      <c r="CE1099" s="97"/>
      <c r="CF1099" s="97"/>
      <c r="CG1099" s="97"/>
      <c r="CH1099" s="97"/>
    </row>
    <row r="1100" spans="1:86">
      <c r="A1100" s="100"/>
      <c r="B1100" s="100"/>
      <c r="C1100" s="100"/>
      <c r="D1100" s="100"/>
      <c r="E1100" s="100"/>
      <c r="F1100" s="100"/>
      <c r="G1100" s="100"/>
      <c r="H1100" s="100"/>
      <c r="I1100" s="100"/>
      <c r="J1100" s="100"/>
      <c r="K1100" s="100"/>
      <c r="L1100" s="100"/>
      <c r="M1100" s="100"/>
      <c r="N1100" s="100"/>
      <c r="O1100" s="100"/>
      <c r="P1100" s="100"/>
      <c r="Q1100" s="100"/>
      <c r="R1100" s="100"/>
      <c r="S1100" s="100"/>
      <c r="T1100" s="100"/>
      <c r="U1100" s="100"/>
      <c r="V1100" s="100"/>
      <c r="W1100" s="100"/>
      <c r="X1100" s="100"/>
      <c r="Z1100" s="100"/>
      <c r="AA1100" s="100"/>
      <c r="AB1100" s="100"/>
      <c r="AC1100" s="100"/>
      <c r="AD1100" s="100"/>
      <c r="AE1100" s="100"/>
      <c r="AF1100" s="100"/>
      <c r="AG1100" s="100"/>
      <c r="AH1100" s="100"/>
      <c r="AI1100" s="100"/>
      <c r="AJ1100" s="100"/>
      <c r="AK1100" s="100"/>
      <c r="AL1100" s="100"/>
      <c r="AM1100" s="97"/>
      <c r="AN1100" s="97"/>
      <c r="AO1100" s="97"/>
      <c r="AP1100" s="97"/>
      <c r="AQ1100" s="97"/>
      <c r="AR1100" s="97"/>
      <c r="AS1100" s="97"/>
      <c r="AT1100" s="97"/>
      <c r="AU1100" s="97"/>
      <c r="AV1100" s="97"/>
      <c r="AW1100" s="97"/>
      <c r="AX1100" s="97"/>
      <c r="AY1100" s="97"/>
      <c r="AZ1100" s="97"/>
      <c r="BA1100" s="97"/>
      <c r="BB1100" s="97"/>
      <c r="BC1100" s="97"/>
      <c r="BD1100" s="97"/>
      <c r="BE1100" s="97"/>
      <c r="BF1100" s="97"/>
      <c r="BG1100" s="97"/>
      <c r="BH1100" s="97"/>
      <c r="BI1100" s="97"/>
      <c r="BJ1100" s="97"/>
      <c r="BK1100" s="97"/>
      <c r="BL1100" s="97"/>
      <c r="BM1100" s="97"/>
      <c r="BN1100" s="97"/>
      <c r="BO1100" s="97"/>
      <c r="BP1100" s="97"/>
      <c r="BQ1100" s="97"/>
      <c r="BR1100" s="97"/>
      <c r="BS1100" s="97"/>
      <c r="BT1100" s="97"/>
      <c r="BU1100" s="97"/>
      <c r="BV1100" s="97"/>
      <c r="BW1100" s="97"/>
      <c r="BX1100" s="97"/>
      <c r="BY1100" s="97"/>
      <c r="BZ1100" s="97"/>
      <c r="CA1100" s="97"/>
      <c r="CB1100" s="97"/>
      <c r="CC1100" s="97"/>
      <c r="CD1100" s="97"/>
      <c r="CE1100" s="97"/>
      <c r="CF1100" s="97"/>
      <c r="CG1100" s="97"/>
      <c r="CH1100" s="97"/>
    </row>
    <row r="1101" spans="1:86">
      <c r="A1101" s="100"/>
      <c r="B1101" s="100"/>
      <c r="C1101" s="100"/>
      <c r="D1101" s="100"/>
      <c r="E1101" s="100"/>
      <c r="F1101" s="100"/>
      <c r="G1101" s="100"/>
      <c r="H1101" s="100"/>
      <c r="I1101" s="100"/>
      <c r="J1101" s="100"/>
      <c r="K1101" s="100"/>
      <c r="L1101" s="100"/>
      <c r="M1101" s="100"/>
      <c r="N1101" s="100"/>
      <c r="O1101" s="100"/>
      <c r="P1101" s="100"/>
      <c r="Q1101" s="100"/>
      <c r="R1101" s="100"/>
      <c r="S1101" s="100"/>
      <c r="T1101" s="100"/>
      <c r="U1101" s="100"/>
      <c r="V1101" s="100"/>
      <c r="W1101" s="100"/>
      <c r="X1101" s="100"/>
      <c r="Z1101" s="100"/>
      <c r="AA1101" s="100"/>
      <c r="AB1101" s="100"/>
      <c r="AC1101" s="100"/>
      <c r="AD1101" s="100"/>
      <c r="AE1101" s="100"/>
      <c r="AF1101" s="100"/>
      <c r="AG1101" s="100"/>
      <c r="AH1101" s="100"/>
      <c r="AI1101" s="100"/>
      <c r="AJ1101" s="100"/>
      <c r="AK1101" s="100"/>
      <c r="AL1101" s="100"/>
      <c r="AM1101" s="97"/>
      <c r="AN1101" s="97"/>
      <c r="AO1101" s="97"/>
      <c r="AP1101" s="97"/>
      <c r="AQ1101" s="97"/>
      <c r="AR1101" s="97"/>
      <c r="AS1101" s="97"/>
      <c r="AT1101" s="97"/>
      <c r="AU1101" s="97"/>
      <c r="AV1101" s="97"/>
      <c r="AW1101" s="97"/>
      <c r="AX1101" s="97"/>
      <c r="AY1101" s="97"/>
      <c r="AZ1101" s="97"/>
      <c r="BA1101" s="97"/>
      <c r="BB1101" s="97"/>
      <c r="BC1101" s="97"/>
      <c r="BD1101" s="97"/>
      <c r="BE1101" s="97"/>
      <c r="BF1101" s="97"/>
      <c r="BG1101" s="97"/>
      <c r="BH1101" s="97"/>
      <c r="BI1101" s="97"/>
      <c r="BJ1101" s="97"/>
      <c r="BK1101" s="97"/>
      <c r="BL1101" s="97"/>
      <c r="BM1101" s="97"/>
      <c r="BN1101" s="97"/>
      <c r="BO1101" s="97"/>
      <c r="BP1101" s="97"/>
      <c r="BQ1101" s="97"/>
      <c r="BR1101" s="97"/>
      <c r="BS1101" s="97"/>
      <c r="BT1101" s="97"/>
      <c r="BU1101" s="97"/>
      <c r="BV1101" s="97"/>
      <c r="BW1101" s="97"/>
      <c r="BX1101" s="97"/>
      <c r="BY1101" s="97"/>
      <c r="BZ1101" s="97"/>
      <c r="CA1101" s="97"/>
      <c r="CB1101" s="97"/>
      <c r="CC1101" s="97"/>
      <c r="CD1101" s="97"/>
      <c r="CE1101" s="97"/>
      <c r="CF1101" s="97"/>
      <c r="CG1101" s="97"/>
      <c r="CH1101" s="97"/>
    </row>
    <row r="1102" spans="1:86">
      <c r="A1102" s="100"/>
      <c r="B1102" s="100"/>
      <c r="C1102" s="100"/>
      <c r="D1102" s="100"/>
      <c r="E1102" s="100"/>
      <c r="F1102" s="100"/>
      <c r="G1102" s="100"/>
      <c r="H1102" s="100"/>
      <c r="I1102" s="100"/>
      <c r="J1102" s="100"/>
      <c r="K1102" s="100"/>
      <c r="L1102" s="100"/>
      <c r="M1102" s="100"/>
      <c r="N1102" s="100"/>
      <c r="O1102" s="100"/>
      <c r="P1102" s="100"/>
      <c r="Q1102" s="100"/>
      <c r="R1102" s="100"/>
      <c r="S1102" s="100"/>
      <c r="T1102" s="100"/>
      <c r="U1102" s="100"/>
      <c r="V1102" s="100"/>
      <c r="W1102" s="100"/>
      <c r="X1102" s="100"/>
      <c r="Z1102" s="100"/>
      <c r="AA1102" s="100"/>
      <c r="AB1102" s="100"/>
      <c r="AC1102" s="100"/>
      <c r="AD1102" s="100"/>
      <c r="AE1102" s="100"/>
      <c r="AF1102" s="100"/>
      <c r="AG1102" s="100"/>
      <c r="AH1102" s="100"/>
      <c r="AI1102" s="100"/>
      <c r="AJ1102" s="100"/>
      <c r="AK1102" s="100"/>
      <c r="AL1102" s="100"/>
      <c r="AM1102" s="97"/>
      <c r="AN1102" s="97"/>
      <c r="AO1102" s="97"/>
      <c r="AP1102" s="97"/>
      <c r="AQ1102" s="97"/>
      <c r="AR1102" s="97"/>
      <c r="AS1102" s="97"/>
      <c r="AT1102" s="97"/>
      <c r="AU1102" s="97"/>
      <c r="AV1102" s="97"/>
      <c r="AW1102" s="97"/>
      <c r="AX1102" s="97"/>
      <c r="AY1102" s="97"/>
      <c r="AZ1102" s="97"/>
      <c r="BA1102" s="97"/>
      <c r="BB1102" s="97"/>
      <c r="BC1102" s="97"/>
      <c r="BD1102" s="97"/>
      <c r="BE1102" s="97"/>
      <c r="BF1102" s="97"/>
      <c r="BG1102" s="97"/>
      <c r="BH1102" s="97"/>
      <c r="BI1102" s="97"/>
      <c r="BJ1102" s="97"/>
      <c r="BK1102" s="97"/>
      <c r="BL1102" s="97"/>
      <c r="BM1102" s="97"/>
      <c r="BN1102" s="97"/>
      <c r="BO1102" s="97"/>
      <c r="BP1102" s="97"/>
      <c r="BQ1102" s="97"/>
      <c r="BR1102" s="97"/>
      <c r="BS1102" s="97"/>
      <c r="BT1102" s="97"/>
      <c r="BU1102" s="97"/>
      <c r="BV1102" s="97"/>
      <c r="BW1102" s="97"/>
      <c r="BX1102" s="97"/>
      <c r="BY1102" s="97"/>
      <c r="BZ1102" s="97"/>
      <c r="CA1102" s="97"/>
      <c r="CB1102" s="97"/>
      <c r="CC1102" s="97"/>
      <c r="CD1102" s="97"/>
      <c r="CE1102" s="97"/>
      <c r="CF1102" s="97"/>
      <c r="CG1102" s="97"/>
      <c r="CH1102" s="97"/>
    </row>
    <row r="1103" spans="1:86">
      <c r="A1103" s="100"/>
      <c r="B1103" s="100"/>
      <c r="C1103" s="100"/>
      <c r="D1103" s="100"/>
      <c r="E1103" s="100"/>
      <c r="F1103" s="100"/>
      <c r="G1103" s="100"/>
      <c r="H1103" s="100"/>
      <c r="I1103" s="100"/>
      <c r="J1103" s="100"/>
      <c r="K1103" s="100"/>
      <c r="L1103" s="100"/>
      <c r="M1103" s="100"/>
      <c r="N1103" s="100"/>
      <c r="O1103" s="100"/>
      <c r="P1103" s="100"/>
      <c r="Q1103" s="100"/>
      <c r="R1103" s="100"/>
      <c r="S1103" s="100"/>
      <c r="T1103" s="100"/>
      <c r="U1103" s="100"/>
      <c r="V1103" s="100"/>
      <c r="W1103" s="100"/>
      <c r="X1103" s="100"/>
      <c r="Z1103" s="100"/>
      <c r="AA1103" s="100"/>
      <c r="AB1103" s="100"/>
      <c r="AC1103" s="100"/>
      <c r="AD1103" s="100"/>
      <c r="AE1103" s="100"/>
      <c r="AF1103" s="100"/>
      <c r="AG1103" s="100"/>
      <c r="AH1103" s="100"/>
      <c r="AI1103" s="100"/>
      <c r="AJ1103" s="100"/>
      <c r="AK1103" s="100"/>
      <c r="AL1103" s="100"/>
      <c r="AM1103" s="97"/>
      <c r="AN1103" s="97"/>
      <c r="AO1103" s="97"/>
      <c r="AP1103" s="97"/>
      <c r="AQ1103" s="97"/>
      <c r="AR1103" s="97"/>
      <c r="AS1103" s="97"/>
      <c r="AT1103" s="97"/>
      <c r="AU1103" s="97"/>
      <c r="AV1103" s="97"/>
      <c r="AW1103" s="97"/>
      <c r="AX1103" s="97"/>
      <c r="AY1103" s="97"/>
      <c r="AZ1103" s="97"/>
      <c r="BA1103" s="97"/>
      <c r="BB1103" s="97"/>
      <c r="BC1103" s="97"/>
      <c r="BD1103" s="97"/>
      <c r="BE1103" s="97"/>
      <c r="BF1103" s="97"/>
      <c r="BG1103" s="97"/>
      <c r="BH1103" s="97"/>
      <c r="BI1103" s="97"/>
      <c r="BJ1103" s="97"/>
      <c r="BK1103" s="97"/>
      <c r="BL1103" s="97"/>
      <c r="BM1103" s="97"/>
      <c r="BN1103" s="97"/>
      <c r="BO1103" s="97"/>
      <c r="BP1103" s="97"/>
      <c r="BQ1103" s="97"/>
      <c r="BR1103" s="97"/>
      <c r="BS1103" s="97"/>
      <c r="BT1103" s="97"/>
      <c r="BU1103" s="97"/>
      <c r="BV1103" s="97"/>
      <c r="BW1103" s="97"/>
      <c r="BX1103" s="97"/>
      <c r="BY1103" s="97"/>
      <c r="BZ1103" s="97"/>
      <c r="CA1103" s="97"/>
      <c r="CB1103" s="97"/>
      <c r="CC1103" s="97"/>
      <c r="CD1103" s="97"/>
      <c r="CE1103" s="97"/>
      <c r="CF1103" s="97"/>
      <c r="CG1103" s="97"/>
      <c r="CH1103" s="97"/>
    </row>
    <row r="1104" spans="1:86">
      <c r="A1104" s="100"/>
      <c r="B1104" s="100"/>
      <c r="C1104" s="100"/>
      <c r="D1104" s="100"/>
      <c r="E1104" s="100"/>
      <c r="F1104" s="100"/>
      <c r="G1104" s="100"/>
      <c r="H1104" s="100"/>
      <c r="I1104" s="100"/>
      <c r="J1104" s="100"/>
      <c r="K1104" s="100"/>
      <c r="L1104" s="100"/>
      <c r="M1104" s="100"/>
      <c r="N1104" s="100"/>
      <c r="O1104" s="100"/>
      <c r="P1104" s="100"/>
      <c r="Q1104" s="100"/>
      <c r="R1104" s="100"/>
      <c r="S1104" s="100"/>
      <c r="T1104" s="100"/>
      <c r="U1104" s="100"/>
      <c r="V1104" s="100"/>
      <c r="W1104" s="100"/>
      <c r="X1104" s="100"/>
      <c r="Z1104" s="100"/>
      <c r="AA1104" s="100"/>
      <c r="AB1104" s="100"/>
      <c r="AC1104" s="100"/>
      <c r="AD1104" s="100"/>
      <c r="AE1104" s="100"/>
      <c r="AF1104" s="100"/>
      <c r="AG1104" s="100"/>
      <c r="AH1104" s="100"/>
      <c r="AI1104" s="100"/>
      <c r="AJ1104" s="100"/>
      <c r="AK1104" s="100"/>
      <c r="AL1104" s="100"/>
      <c r="AM1104" s="97"/>
      <c r="AN1104" s="97"/>
      <c r="AO1104" s="97"/>
      <c r="AP1104" s="97"/>
      <c r="AQ1104" s="97"/>
      <c r="AR1104" s="97"/>
      <c r="AS1104" s="97"/>
      <c r="AT1104" s="97"/>
      <c r="AU1104" s="97"/>
      <c r="AV1104" s="97"/>
      <c r="AW1104" s="97"/>
      <c r="AX1104" s="97"/>
      <c r="AY1104" s="97"/>
      <c r="AZ1104" s="97"/>
      <c r="BA1104" s="97"/>
      <c r="BB1104" s="97"/>
      <c r="BC1104" s="97"/>
      <c r="BD1104" s="97"/>
      <c r="BE1104" s="97"/>
      <c r="BF1104" s="97"/>
      <c r="BG1104" s="97"/>
      <c r="BH1104" s="97"/>
      <c r="BI1104" s="97"/>
      <c r="BJ1104" s="97"/>
      <c r="BK1104" s="97"/>
      <c r="BL1104" s="97"/>
      <c r="BM1104" s="97"/>
      <c r="BN1104" s="97"/>
      <c r="BO1104" s="97"/>
      <c r="BP1104" s="97"/>
      <c r="BQ1104" s="97"/>
      <c r="BR1104" s="97"/>
      <c r="BS1104" s="97"/>
      <c r="BT1104" s="97"/>
      <c r="BU1104" s="97"/>
      <c r="BV1104" s="97"/>
      <c r="BW1104" s="97"/>
      <c r="BX1104" s="97"/>
      <c r="BY1104" s="97"/>
      <c r="BZ1104" s="97"/>
      <c r="CA1104" s="97"/>
      <c r="CB1104" s="97"/>
      <c r="CC1104" s="97"/>
      <c r="CD1104" s="97"/>
      <c r="CE1104" s="97"/>
      <c r="CF1104" s="97"/>
      <c r="CG1104" s="97"/>
      <c r="CH1104" s="97"/>
    </row>
    <row r="1105" spans="1:86">
      <c r="A1105" s="100"/>
      <c r="B1105" s="100"/>
      <c r="C1105" s="100"/>
      <c r="D1105" s="100"/>
      <c r="E1105" s="100"/>
      <c r="F1105" s="100"/>
      <c r="G1105" s="100"/>
      <c r="H1105" s="100"/>
      <c r="I1105" s="100"/>
      <c r="J1105" s="100"/>
      <c r="K1105" s="100"/>
      <c r="L1105" s="100"/>
      <c r="M1105" s="100"/>
      <c r="N1105" s="100"/>
      <c r="O1105" s="100"/>
      <c r="P1105" s="100"/>
      <c r="Q1105" s="100"/>
      <c r="R1105" s="100"/>
      <c r="S1105" s="100"/>
      <c r="T1105" s="100"/>
      <c r="U1105" s="100"/>
      <c r="V1105" s="100"/>
      <c r="W1105" s="100"/>
      <c r="X1105" s="100"/>
      <c r="Z1105" s="100"/>
      <c r="AA1105" s="100"/>
      <c r="AB1105" s="100"/>
      <c r="AC1105" s="100"/>
      <c r="AD1105" s="100"/>
      <c r="AE1105" s="100"/>
      <c r="AF1105" s="100"/>
      <c r="AG1105" s="100"/>
      <c r="AH1105" s="100"/>
      <c r="AI1105" s="100"/>
      <c r="AJ1105" s="100"/>
      <c r="AK1105" s="100"/>
      <c r="AL1105" s="100"/>
      <c r="AM1105" s="97"/>
      <c r="AN1105" s="97"/>
      <c r="AO1105" s="97"/>
      <c r="AP1105" s="97"/>
      <c r="AQ1105" s="97"/>
      <c r="AR1105" s="97"/>
      <c r="AS1105" s="97"/>
      <c r="AT1105" s="97"/>
      <c r="AU1105" s="97"/>
      <c r="AV1105" s="97"/>
      <c r="AW1105" s="97"/>
      <c r="AX1105" s="97"/>
      <c r="AY1105" s="97"/>
      <c r="AZ1105" s="97"/>
      <c r="BA1105" s="97"/>
      <c r="BB1105" s="97"/>
      <c r="BC1105" s="97"/>
      <c r="BD1105" s="97"/>
      <c r="BE1105" s="97"/>
      <c r="BF1105" s="97"/>
      <c r="BG1105" s="97"/>
      <c r="BH1105" s="97"/>
      <c r="BI1105" s="97"/>
      <c r="BJ1105" s="97"/>
      <c r="BK1105" s="97"/>
      <c r="BL1105" s="97"/>
      <c r="BM1105" s="97"/>
      <c r="BN1105" s="97"/>
      <c r="BO1105" s="97"/>
      <c r="BP1105" s="97"/>
      <c r="BQ1105" s="97"/>
      <c r="BR1105" s="97"/>
      <c r="BS1105" s="97"/>
      <c r="BT1105" s="97"/>
      <c r="BU1105" s="97"/>
      <c r="BV1105" s="97"/>
      <c r="BW1105" s="97"/>
      <c r="BX1105" s="97"/>
      <c r="BY1105" s="97"/>
      <c r="BZ1105" s="97"/>
      <c r="CA1105" s="97"/>
      <c r="CB1105" s="97"/>
      <c r="CC1105" s="97"/>
      <c r="CD1105" s="97"/>
      <c r="CE1105" s="97"/>
      <c r="CF1105" s="97"/>
      <c r="CG1105" s="97"/>
      <c r="CH1105" s="97"/>
    </row>
    <row r="1106" spans="1:86">
      <c r="A1106" s="100"/>
      <c r="B1106" s="100"/>
      <c r="C1106" s="100"/>
      <c r="D1106" s="100"/>
      <c r="E1106" s="100"/>
      <c r="F1106" s="100"/>
      <c r="G1106" s="100"/>
      <c r="H1106" s="100"/>
      <c r="I1106" s="100"/>
      <c r="J1106" s="100"/>
      <c r="K1106" s="100"/>
      <c r="L1106" s="100"/>
      <c r="M1106" s="100"/>
      <c r="N1106" s="100"/>
      <c r="O1106" s="100"/>
      <c r="P1106" s="100"/>
      <c r="Q1106" s="100"/>
      <c r="R1106" s="100"/>
      <c r="S1106" s="100"/>
      <c r="T1106" s="100"/>
      <c r="U1106" s="100"/>
      <c r="V1106" s="100"/>
      <c r="W1106" s="100"/>
      <c r="X1106" s="100"/>
      <c r="Z1106" s="100"/>
      <c r="AA1106" s="100"/>
      <c r="AB1106" s="100"/>
      <c r="AC1106" s="100"/>
      <c r="AD1106" s="100"/>
      <c r="AE1106" s="100"/>
      <c r="AF1106" s="100"/>
      <c r="AG1106" s="100"/>
      <c r="AH1106" s="100"/>
      <c r="AI1106" s="100"/>
      <c r="AJ1106" s="100"/>
      <c r="AK1106" s="100"/>
      <c r="AL1106" s="100"/>
      <c r="AM1106" s="97"/>
      <c r="AN1106" s="97"/>
      <c r="AO1106" s="97"/>
      <c r="AP1106" s="97"/>
      <c r="AQ1106" s="97"/>
      <c r="AR1106" s="97"/>
      <c r="AS1106" s="97"/>
      <c r="AT1106" s="97"/>
      <c r="AU1106" s="97"/>
      <c r="AV1106" s="97"/>
      <c r="AW1106" s="97"/>
      <c r="AX1106" s="97"/>
      <c r="AY1106" s="97"/>
      <c r="AZ1106" s="97"/>
      <c r="BA1106" s="97"/>
      <c r="BB1106" s="97"/>
      <c r="BC1106" s="97"/>
      <c r="BD1106" s="97"/>
      <c r="BE1106" s="97"/>
      <c r="BF1106" s="97"/>
      <c r="BG1106" s="97"/>
      <c r="BH1106" s="97"/>
      <c r="BI1106" s="97"/>
      <c r="BJ1106" s="97"/>
      <c r="BK1106" s="97"/>
      <c r="BL1106" s="97"/>
      <c r="BM1106" s="97"/>
      <c r="BN1106" s="97"/>
      <c r="BO1106" s="97"/>
      <c r="BP1106" s="97"/>
      <c r="BQ1106" s="97"/>
      <c r="BR1106" s="97"/>
      <c r="BS1106" s="97"/>
      <c r="BT1106" s="97"/>
      <c r="BU1106" s="97"/>
      <c r="BV1106" s="97"/>
      <c r="BW1106" s="97"/>
      <c r="BX1106" s="97"/>
      <c r="BY1106" s="97"/>
      <c r="BZ1106" s="97"/>
      <c r="CA1106" s="97"/>
      <c r="CB1106" s="97"/>
      <c r="CC1106" s="97"/>
      <c r="CD1106" s="97"/>
      <c r="CE1106" s="97"/>
      <c r="CF1106" s="97"/>
      <c r="CG1106" s="97"/>
      <c r="CH1106" s="97"/>
    </row>
    <row r="1107" spans="1:86">
      <c r="A1107" s="100"/>
      <c r="B1107" s="100"/>
      <c r="C1107" s="100"/>
      <c r="D1107" s="100"/>
      <c r="E1107" s="100"/>
      <c r="F1107" s="100"/>
      <c r="G1107" s="100"/>
      <c r="H1107" s="100"/>
      <c r="I1107" s="100"/>
      <c r="J1107" s="100"/>
      <c r="K1107" s="100"/>
      <c r="L1107" s="100"/>
      <c r="M1107" s="100"/>
      <c r="N1107" s="100"/>
      <c r="O1107" s="100"/>
      <c r="P1107" s="100"/>
      <c r="Q1107" s="100"/>
      <c r="R1107" s="100"/>
      <c r="S1107" s="100"/>
      <c r="T1107" s="100"/>
      <c r="U1107" s="100"/>
      <c r="V1107" s="100"/>
      <c r="W1107" s="100"/>
      <c r="X1107" s="100"/>
      <c r="Z1107" s="100"/>
      <c r="AA1107" s="100"/>
      <c r="AB1107" s="100"/>
      <c r="AC1107" s="100"/>
      <c r="AD1107" s="100"/>
      <c r="AE1107" s="100"/>
      <c r="AF1107" s="100"/>
      <c r="AG1107" s="100"/>
      <c r="AH1107" s="100"/>
      <c r="AI1107" s="100"/>
      <c r="AJ1107" s="100"/>
      <c r="AK1107" s="100"/>
      <c r="AL1107" s="100"/>
      <c r="AM1107" s="97"/>
      <c r="AN1107" s="97"/>
      <c r="AO1107" s="97"/>
      <c r="AP1107" s="97"/>
      <c r="AQ1107" s="97"/>
      <c r="AR1107" s="97"/>
      <c r="AS1107" s="97"/>
      <c r="AT1107" s="97"/>
      <c r="AU1107" s="97"/>
      <c r="AV1107" s="97"/>
      <c r="AW1107" s="97"/>
      <c r="AX1107" s="97"/>
      <c r="AY1107" s="97"/>
      <c r="AZ1107" s="97"/>
      <c r="BA1107" s="97"/>
      <c r="BB1107" s="97"/>
      <c r="BC1107" s="97"/>
      <c r="BD1107" s="97"/>
      <c r="BE1107" s="97"/>
      <c r="BF1107" s="97"/>
      <c r="BG1107" s="97"/>
      <c r="BH1107" s="97"/>
      <c r="BI1107" s="97"/>
      <c r="BJ1107" s="97"/>
      <c r="BK1107" s="97"/>
      <c r="BL1107" s="97"/>
      <c r="BM1107" s="97"/>
      <c r="BN1107" s="97"/>
      <c r="BO1107" s="97"/>
      <c r="BP1107" s="97"/>
      <c r="BQ1107" s="97"/>
      <c r="BR1107" s="97"/>
      <c r="BS1107" s="97"/>
      <c r="BT1107" s="97"/>
      <c r="BU1107" s="97"/>
      <c r="BV1107" s="97"/>
      <c r="BW1107" s="97"/>
      <c r="BX1107" s="97"/>
      <c r="BY1107" s="97"/>
      <c r="BZ1107" s="97"/>
      <c r="CA1107" s="97"/>
      <c r="CB1107" s="97"/>
      <c r="CC1107" s="97"/>
      <c r="CD1107" s="97"/>
      <c r="CE1107" s="97"/>
      <c r="CF1107" s="97"/>
      <c r="CG1107" s="97"/>
      <c r="CH1107" s="97"/>
    </row>
    <row r="1108" spans="1:86">
      <c r="A1108" s="100"/>
      <c r="B1108" s="100"/>
      <c r="C1108" s="100"/>
      <c r="D1108" s="100"/>
      <c r="E1108" s="100"/>
      <c r="F1108" s="100"/>
      <c r="G1108" s="100"/>
      <c r="H1108" s="100"/>
      <c r="I1108" s="100"/>
      <c r="J1108" s="100"/>
      <c r="K1108" s="100"/>
      <c r="L1108" s="100"/>
      <c r="M1108" s="100"/>
      <c r="N1108" s="100"/>
      <c r="O1108" s="100"/>
      <c r="P1108" s="100"/>
      <c r="Q1108" s="100"/>
      <c r="R1108" s="100"/>
      <c r="S1108" s="100"/>
      <c r="T1108" s="100"/>
      <c r="U1108" s="100"/>
      <c r="V1108" s="100"/>
      <c r="W1108" s="100"/>
      <c r="X1108" s="100"/>
      <c r="Z1108" s="100"/>
      <c r="AA1108" s="100"/>
      <c r="AB1108" s="100"/>
      <c r="AC1108" s="100"/>
      <c r="AD1108" s="100"/>
      <c r="AE1108" s="100"/>
      <c r="AF1108" s="100"/>
      <c r="AG1108" s="100"/>
      <c r="AH1108" s="100"/>
      <c r="AI1108" s="100"/>
      <c r="AJ1108" s="100"/>
      <c r="AK1108" s="100"/>
      <c r="AL1108" s="100"/>
      <c r="AM1108" s="97"/>
      <c r="AN1108" s="97"/>
      <c r="AO1108" s="97"/>
      <c r="AP1108" s="97"/>
      <c r="AQ1108" s="97"/>
      <c r="AR1108" s="97"/>
      <c r="AS1108" s="97"/>
      <c r="AT1108" s="97"/>
      <c r="AU1108" s="97"/>
      <c r="AV1108" s="97"/>
      <c r="AW1108" s="97"/>
      <c r="AX1108" s="97"/>
      <c r="AY1108" s="97"/>
      <c r="AZ1108" s="97"/>
      <c r="BA1108" s="97"/>
      <c r="BB1108" s="97"/>
      <c r="BC1108" s="97"/>
      <c r="BD1108" s="97"/>
      <c r="BE1108" s="97"/>
      <c r="BF1108" s="97"/>
      <c r="BG1108" s="97"/>
      <c r="BH1108" s="97"/>
      <c r="BI1108" s="97"/>
      <c r="BJ1108" s="97"/>
      <c r="BK1108" s="97"/>
      <c r="BL1108" s="97"/>
      <c r="BM1108" s="97"/>
      <c r="BN1108" s="97"/>
      <c r="BO1108" s="97"/>
      <c r="BP1108" s="97"/>
      <c r="BQ1108" s="97"/>
      <c r="BR1108" s="97"/>
      <c r="BS1108" s="97"/>
      <c r="BT1108" s="97"/>
      <c r="BU1108" s="97"/>
      <c r="BV1108" s="97"/>
      <c r="BW1108" s="97"/>
      <c r="BX1108" s="97"/>
      <c r="BY1108" s="97"/>
      <c r="BZ1108" s="97"/>
      <c r="CA1108" s="97"/>
      <c r="CB1108" s="97"/>
      <c r="CC1108" s="97"/>
      <c r="CD1108" s="97"/>
      <c r="CE1108" s="97"/>
      <c r="CF1108" s="97"/>
      <c r="CG1108" s="97"/>
      <c r="CH1108" s="97"/>
    </row>
    <row r="1109" spans="1:86">
      <c r="A1109" s="100"/>
      <c r="B1109" s="100"/>
      <c r="C1109" s="100"/>
      <c r="D1109" s="100"/>
      <c r="E1109" s="100"/>
      <c r="F1109" s="100"/>
      <c r="G1109" s="100"/>
      <c r="H1109" s="100"/>
      <c r="I1109" s="100"/>
      <c r="J1109" s="100"/>
      <c r="K1109" s="100"/>
      <c r="L1109" s="100"/>
      <c r="M1109" s="100"/>
      <c r="N1109" s="100"/>
      <c r="O1109" s="100"/>
      <c r="P1109" s="100"/>
      <c r="Q1109" s="100"/>
      <c r="R1109" s="100"/>
      <c r="S1109" s="100"/>
      <c r="T1109" s="100"/>
      <c r="U1109" s="100"/>
      <c r="V1109" s="100"/>
      <c r="W1109" s="100"/>
      <c r="X1109" s="100"/>
      <c r="Z1109" s="100"/>
      <c r="AA1109" s="100"/>
      <c r="AB1109" s="100"/>
      <c r="AC1109" s="100"/>
      <c r="AD1109" s="100"/>
      <c r="AE1109" s="100"/>
      <c r="AF1109" s="100"/>
      <c r="AG1109" s="100"/>
      <c r="AH1109" s="100"/>
      <c r="AI1109" s="100"/>
      <c r="AJ1109" s="100"/>
      <c r="AK1109" s="100"/>
      <c r="AL1109" s="100"/>
      <c r="AM1109" s="97"/>
      <c r="AN1109" s="97"/>
      <c r="AO1109" s="97"/>
      <c r="AP1109" s="97"/>
      <c r="AQ1109" s="97"/>
      <c r="AR1109" s="97"/>
      <c r="AS1109" s="97"/>
      <c r="AT1109" s="97"/>
      <c r="AU1109" s="97"/>
      <c r="AV1109" s="97"/>
      <c r="AW1109" s="97"/>
      <c r="AX1109" s="97"/>
      <c r="AY1109" s="97"/>
      <c r="AZ1109" s="97"/>
      <c r="BA1109" s="97"/>
      <c r="BB1109" s="97"/>
      <c r="BC1109" s="97"/>
      <c r="BD1109" s="97"/>
      <c r="BE1109" s="97"/>
      <c r="BF1109" s="97"/>
      <c r="BG1109" s="97"/>
      <c r="BH1109" s="97"/>
      <c r="BI1109" s="97"/>
      <c r="BJ1109" s="97"/>
      <c r="BK1109" s="97"/>
      <c r="BL1109" s="97"/>
      <c r="BM1109" s="97"/>
      <c r="BN1109" s="97"/>
      <c r="BO1109" s="97"/>
      <c r="BP1109" s="97"/>
      <c r="BQ1109" s="97"/>
      <c r="BR1109" s="97"/>
      <c r="BS1109" s="97"/>
      <c r="BT1109" s="97"/>
      <c r="BU1109" s="97"/>
      <c r="BV1109" s="97"/>
      <c r="BW1109" s="97"/>
      <c r="BX1109" s="97"/>
      <c r="BY1109" s="97"/>
      <c r="BZ1109" s="97"/>
      <c r="CA1109" s="97"/>
      <c r="CB1109" s="97"/>
      <c r="CC1109" s="97"/>
      <c r="CD1109" s="97"/>
      <c r="CE1109" s="97"/>
      <c r="CF1109" s="97"/>
      <c r="CG1109" s="97"/>
      <c r="CH1109" s="97"/>
    </row>
    <row r="1110" spans="1:86">
      <c r="A1110" s="100"/>
      <c r="B1110" s="100"/>
      <c r="C1110" s="100"/>
      <c r="D1110" s="100"/>
      <c r="E1110" s="100"/>
      <c r="F1110" s="100"/>
      <c r="G1110" s="100"/>
      <c r="H1110" s="100"/>
      <c r="I1110" s="100"/>
      <c r="J1110" s="100"/>
      <c r="K1110" s="100"/>
      <c r="L1110" s="100"/>
      <c r="M1110" s="100"/>
      <c r="N1110" s="100"/>
      <c r="O1110" s="100"/>
      <c r="P1110" s="100"/>
      <c r="Q1110" s="100"/>
      <c r="R1110" s="100"/>
      <c r="S1110" s="100"/>
      <c r="T1110" s="100"/>
      <c r="U1110" s="100"/>
      <c r="V1110" s="100"/>
      <c r="W1110" s="100"/>
      <c r="X1110" s="100"/>
      <c r="Z1110" s="100"/>
      <c r="AA1110" s="100"/>
      <c r="AB1110" s="100"/>
      <c r="AC1110" s="100"/>
      <c r="AD1110" s="100"/>
      <c r="AE1110" s="100"/>
      <c r="AF1110" s="100"/>
      <c r="AG1110" s="100"/>
      <c r="AH1110" s="100"/>
      <c r="AI1110" s="100"/>
      <c r="AJ1110" s="100"/>
      <c r="AK1110" s="100"/>
      <c r="AL1110" s="100"/>
      <c r="AM1110" s="97"/>
      <c r="AN1110" s="97"/>
      <c r="AO1110" s="97"/>
      <c r="AP1110" s="97"/>
      <c r="AQ1110" s="97"/>
      <c r="AR1110" s="97"/>
      <c r="AS1110" s="97"/>
      <c r="AT1110" s="97"/>
      <c r="AU1110" s="97"/>
      <c r="AV1110" s="97"/>
      <c r="AW1110" s="97"/>
      <c r="AX1110" s="97"/>
      <c r="AY1110" s="97"/>
      <c r="AZ1110" s="97"/>
      <c r="BA1110" s="97"/>
      <c r="BB1110" s="97"/>
      <c r="BC1110" s="97"/>
      <c r="BD1110" s="97"/>
      <c r="BE1110" s="97"/>
      <c r="BF1110" s="97"/>
      <c r="BG1110" s="97"/>
      <c r="BH1110" s="97"/>
      <c r="BI1110" s="97"/>
      <c r="BJ1110" s="97"/>
      <c r="BK1110" s="97"/>
      <c r="BL1110" s="97"/>
      <c r="BM1110" s="97"/>
      <c r="BN1110" s="97"/>
      <c r="BO1110" s="97"/>
      <c r="BP1110" s="97"/>
      <c r="BQ1110" s="97"/>
      <c r="BR1110" s="97"/>
      <c r="BS1110" s="97"/>
      <c r="BT1110" s="97"/>
      <c r="BU1110" s="97"/>
      <c r="BV1110" s="97"/>
      <c r="BW1110" s="97"/>
      <c r="BX1110" s="97"/>
      <c r="BY1110" s="97"/>
      <c r="BZ1110" s="97"/>
      <c r="CA1110" s="97"/>
      <c r="CB1110" s="97"/>
      <c r="CC1110" s="97"/>
      <c r="CD1110" s="97"/>
      <c r="CE1110" s="97"/>
      <c r="CF1110" s="97"/>
      <c r="CG1110" s="97"/>
      <c r="CH1110" s="97"/>
    </row>
    <row r="1111" spans="1:86">
      <c r="A1111" s="100"/>
      <c r="B1111" s="100"/>
      <c r="C1111" s="100"/>
      <c r="D1111" s="100"/>
      <c r="E1111" s="100"/>
      <c r="F1111" s="100"/>
      <c r="G1111" s="100"/>
      <c r="H1111" s="100"/>
      <c r="I1111" s="100"/>
      <c r="J1111" s="100"/>
      <c r="K1111" s="100"/>
      <c r="L1111" s="100"/>
      <c r="M1111" s="100"/>
      <c r="N1111" s="100"/>
      <c r="O1111" s="100"/>
      <c r="P1111" s="100"/>
      <c r="Q1111" s="100"/>
      <c r="R1111" s="100"/>
      <c r="S1111" s="100"/>
      <c r="T1111" s="100"/>
      <c r="U1111" s="100"/>
      <c r="V1111" s="100"/>
      <c r="W1111" s="100"/>
      <c r="X1111" s="100"/>
      <c r="Z1111" s="100"/>
      <c r="AA1111" s="100"/>
      <c r="AB1111" s="100"/>
      <c r="AC1111" s="100"/>
      <c r="AD1111" s="100"/>
      <c r="AE1111" s="100"/>
      <c r="AF1111" s="100"/>
      <c r="AG1111" s="100"/>
      <c r="AH1111" s="100"/>
      <c r="AI1111" s="100"/>
      <c r="AJ1111" s="100"/>
      <c r="AK1111" s="100"/>
      <c r="AL1111" s="100"/>
      <c r="AM1111" s="97"/>
      <c r="AN1111" s="97"/>
      <c r="AO1111" s="97"/>
      <c r="AP1111" s="97"/>
      <c r="AQ1111" s="97"/>
      <c r="AR1111" s="97"/>
      <c r="AS1111" s="97"/>
      <c r="AT1111" s="97"/>
      <c r="AU1111" s="97"/>
      <c r="AV1111" s="97"/>
      <c r="AW1111" s="97"/>
      <c r="AX1111" s="97"/>
      <c r="AY1111" s="97"/>
      <c r="AZ1111" s="97"/>
      <c r="BA1111" s="97"/>
      <c r="BB1111" s="97"/>
      <c r="BC1111" s="97"/>
      <c r="BD1111" s="97"/>
      <c r="BE1111" s="97"/>
      <c r="BF1111" s="97"/>
      <c r="BG1111" s="97"/>
      <c r="BH1111" s="97"/>
      <c r="BI1111" s="97"/>
      <c r="BJ1111" s="97"/>
      <c r="BK1111" s="97"/>
      <c r="BL1111" s="97"/>
      <c r="BM1111" s="97"/>
      <c r="BN1111" s="97"/>
      <c r="BO1111" s="97"/>
      <c r="BP1111" s="97"/>
      <c r="BQ1111" s="97"/>
      <c r="BR1111" s="97"/>
      <c r="BS1111" s="97"/>
      <c r="BT1111" s="97"/>
      <c r="BU1111" s="97"/>
      <c r="BV1111" s="97"/>
      <c r="BW1111" s="97"/>
      <c r="BX1111" s="97"/>
      <c r="BY1111" s="97"/>
      <c r="BZ1111" s="97"/>
      <c r="CA1111" s="97"/>
      <c r="CB1111" s="97"/>
      <c r="CC1111" s="97"/>
      <c r="CD1111" s="97"/>
      <c r="CE1111" s="97"/>
      <c r="CF1111" s="97"/>
      <c r="CG1111" s="97"/>
      <c r="CH1111" s="97"/>
    </row>
    <row r="1112" spans="1:86">
      <c r="A1112" s="100"/>
      <c r="B1112" s="100"/>
      <c r="C1112" s="100"/>
      <c r="D1112" s="100"/>
      <c r="E1112" s="100"/>
      <c r="F1112" s="100"/>
      <c r="G1112" s="100"/>
      <c r="H1112" s="100"/>
      <c r="I1112" s="100"/>
      <c r="J1112" s="100"/>
      <c r="K1112" s="100"/>
      <c r="L1112" s="100"/>
      <c r="M1112" s="100"/>
      <c r="N1112" s="100"/>
      <c r="O1112" s="100"/>
      <c r="P1112" s="100"/>
      <c r="Q1112" s="100"/>
      <c r="R1112" s="100"/>
      <c r="S1112" s="100"/>
      <c r="T1112" s="100"/>
      <c r="U1112" s="100"/>
      <c r="V1112" s="100"/>
      <c r="W1112" s="100"/>
      <c r="X1112" s="100"/>
      <c r="Z1112" s="100"/>
      <c r="AA1112" s="100"/>
      <c r="AB1112" s="100"/>
      <c r="AC1112" s="100"/>
      <c r="AD1112" s="100"/>
      <c r="AE1112" s="100"/>
      <c r="AF1112" s="100"/>
      <c r="AG1112" s="100"/>
      <c r="AH1112" s="100"/>
      <c r="AI1112" s="100"/>
      <c r="AJ1112" s="100"/>
      <c r="AK1112" s="100"/>
      <c r="AL1112" s="100"/>
      <c r="AM1112" s="97"/>
      <c r="AN1112" s="97"/>
      <c r="AO1112" s="97"/>
      <c r="AP1112" s="97"/>
      <c r="AQ1112" s="97"/>
      <c r="AR1112" s="97"/>
      <c r="AS1112" s="97"/>
      <c r="AT1112" s="97"/>
      <c r="AU1112" s="97"/>
      <c r="AV1112" s="97"/>
      <c r="AW1112" s="97"/>
      <c r="AX1112" s="97"/>
      <c r="AY1112" s="97"/>
      <c r="AZ1112" s="97"/>
      <c r="BA1112" s="97"/>
      <c r="BB1112" s="97"/>
      <c r="BC1112" s="97"/>
      <c r="BD1112" s="97"/>
      <c r="BE1112" s="97"/>
      <c r="BF1112" s="97"/>
      <c r="BG1112" s="97"/>
      <c r="BH1112" s="97"/>
      <c r="BI1112" s="97"/>
      <c r="BJ1112" s="97"/>
      <c r="BK1112" s="97"/>
      <c r="BL1112" s="97"/>
      <c r="BM1112" s="97"/>
      <c r="BN1112" s="97"/>
      <c r="BO1112" s="97"/>
      <c r="BP1112" s="97"/>
      <c r="BQ1112" s="97"/>
      <c r="BR1112" s="97"/>
      <c r="BS1112" s="97"/>
      <c r="BT1112" s="97"/>
      <c r="BU1112" s="97"/>
      <c r="BV1112" s="97"/>
      <c r="BW1112" s="97"/>
      <c r="BX1112" s="97"/>
      <c r="BY1112" s="97"/>
      <c r="BZ1112" s="97"/>
      <c r="CA1112" s="97"/>
      <c r="CB1112" s="97"/>
      <c r="CC1112" s="97"/>
      <c r="CD1112" s="97"/>
      <c r="CE1112" s="97"/>
      <c r="CF1112" s="97"/>
      <c r="CG1112" s="97"/>
      <c r="CH1112" s="97"/>
    </row>
    <row r="1113" spans="1:86">
      <c r="A1113" s="100"/>
      <c r="B1113" s="100"/>
      <c r="C1113" s="100"/>
      <c r="D1113" s="100"/>
      <c r="E1113" s="100"/>
      <c r="F1113" s="100"/>
      <c r="G1113" s="100"/>
      <c r="H1113" s="100"/>
      <c r="I1113" s="100"/>
      <c r="J1113" s="100"/>
      <c r="K1113" s="100"/>
      <c r="L1113" s="100"/>
      <c r="M1113" s="100"/>
      <c r="N1113" s="100"/>
      <c r="O1113" s="100"/>
      <c r="P1113" s="100"/>
      <c r="Q1113" s="100"/>
      <c r="R1113" s="100"/>
      <c r="S1113" s="100"/>
      <c r="T1113" s="100"/>
      <c r="U1113" s="100"/>
      <c r="V1113" s="100"/>
      <c r="W1113" s="100"/>
      <c r="X1113" s="100"/>
      <c r="Z1113" s="100"/>
      <c r="AA1113" s="100"/>
      <c r="AB1113" s="100"/>
      <c r="AC1113" s="100"/>
      <c r="AD1113" s="100"/>
      <c r="AE1113" s="100"/>
      <c r="AF1113" s="100"/>
      <c r="AG1113" s="100"/>
      <c r="AH1113" s="100"/>
      <c r="AI1113" s="100"/>
      <c r="AJ1113" s="100"/>
      <c r="AK1113" s="100"/>
      <c r="AL1113" s="100"/>
      <c r="AM1113" s="97"/>
      <c r="AN1113" s="97"/>
      <c r="AO1113" s="97"/>
      <c r="AP1113" s="97"/>
      <c r="AQ1113" s="97"/>
      <c r="AR1113" s="97"/>
      <c r="AS1113" s="97"/>
      <c r="AT1113" s="97"/>
      <c r="AU1113" s="97"/>
      <c r="AV1113" s="97"/>
      <c r="AW1113" s="97"/>
      <c r="AX1113" s="97"/>
      <c r="AY1113" s="97"/>
      <c r="AZ1113" s="97"/>
      <c r="BA1113" s="97"/>
      <c r="BB1113" s="97"/>
      <c r="BC1113" s="97"/>
      <c r="BD1113" s="97"/>
      <c r="BE1113" s="97"/>
      <c r="BF1113" s="97"/>
      <c r="BG1113" s="97"/>
      <c r="BH1113" s="97"/>
      <c r="BI1113" s="97"/>
      <c r="BJ1113" s="97"/>
      <c r="BK1113" s="97"/>
      <c r="BL1113" s="97"/>
      <c r="BM1113" s="97"/>
      <c r="BN1113" s="97"/>
      <c r="BO1113" s="97"/>
      <c r="BP1113" s="97"/>
      <c r="BQ1113" s="97"/>
      <c r="BR1113" s="97"/>
      <c r="BS1113" s="97"/>
      <c r="BT1113" s="97"/>
      <c r="BU1113" s="97"/>
      <c r="BV1113" s="97"/>
      <c r="BW1113" s="97"/>
      <c r="BX1113" s="97"/>
      <c r="BY1113" s="97"/>
      <c r="BZ1113" s="97"/>
      <c r="CA1113" s="97"/>
      <c r="CB1113" s="97"/>
      <c r="CC1113" s="97"/>
      <c r="CD1113" s="97"/>
      <c r="CE1113" s="97"/>
      <c r="CF1113" s="97"/>
      <c r="CG1113" s="97"/>
      <c r="CH1113" s="97"/>
    </row>
    <row r="1114" spans="1:86">
      <c r="A1114" s="100"/>
      <c r="B1114" s="100"/>
      <c r="C1114" s="100"/>
      <c r="D1114" s="100"/>
      <c r="E1114" s="100"/>
      <c r="F1114" s="100"/>
      <c r="G1114" s="100"/>
      <c r="H1114" s="100"/>
      <c r="I1114" s="100"/>
      <c r="J1114" s="100"/>
      <c r="K1114" s="100"/>
      <c r="L1114" s="100"/>
      <c r="M1114" s="100"/>
      <c r="N1114" s="100"/>
      <c r="O1114" s="100"/>
      <c r="P1114" s="100"/>
      <c r="Q1114" s="100"/>
      <c r="R1114" s="100"/>
      <c r="S1114" s="100"/>
      <c r="T1114" s="100"/>
      <c r="U1114" s="100"/>
      <c r="V1114" s="100"/>
      <c r="W1114" s="100"/>
      <c r="X1114" s="100"/>
      <c r="Z1114" s="100"/>
      <c r="AA1114" s="100"/>
      <c r="AB1114" s="100"/>
      <c r="AC1114" s="100"/>
      <c r="AD1114" s="100"/>
      <c r="AE1114" s="100"/>
      <c r="AF1114" s="100"/>
      <c r="AG1114" s="100"/>
      <c r="AH1114" s="100"/>
      <c r="AI1114" s="100"/>
      <c r="AJ1114" s="100"/>
      <c r="AK1114" s="100"/>
      <c r="AL1114" s="100"/>
      <c r="AM1114" s="97"/>
      <c r="AN1114" s="97"/>
      <c r="AO1114" s="97"/>
      <c r="AP1114" s="97"/>
      <c r="AQ1114" s="97"/>
      <c r="AR1114" s="97"/>
      <c r="AS1114" s="97"/>
      <c r="AT1114" s="97"/>
      <c r="AU1114" s="97"/>
      <c r="AV1114" s="97"/>
      <c r="AW1114" s="97"/>
      <c r="AX1114" s="97"/>
      <c r="AY1114" s="97"/>
      <c r="AZ1114" s="97"/>
      <c r="BA1114" s="97"/>
      <c r="BB1114" s="97"/>
      <c r="BC1114" s="97"/>
      <c r="BD1114" s="97"/>
      <c r="BE1114" s="97"/>
      <c r="BF1114" s="97"/>
      <c r="BG1114" s="97"/>
      <c r="BH1114" s="97"/>
      <c r="BI1114" s="97"/>
      <c r="BJ1114" s="97"/>
      <c r="BK1114" s="97"/>
      <c r="BL1114" s="97"/>
      <c r="BM1114" s="97"/>
      <c r="BN1114" s="97"/>
      <c r="BO1114" s="97"/>
      <c r="BP1114" s="97"/>
      <c r="BQ1114" s="97"/>
      <c r="BR1114" s="97"/>
      <c r="BS1114" s="97"/>
      <c r="BT1114" s="97"/>
      <c r="BU1114" s="97"/>
      <c r="BV1114" s="97"/>
      <c r="BW1114" s="97"/>
      <c r="BX1114" s="97"/>
      <c r="BY1114" s="97"/>
      <c r="BZ1114" s="97"/>
      <c r="CA1114" s="97"/>
      <c r="CB1114" s="97"/>
      <c r="CC1114" s="97"/>
      <c r="CD1114" s="97"/>
      <c r="CE1114" s="97"/>
      <c r="CF1114" s="97"/>
      <c r="CG1114" s="97"/>
      <c r="CH1114" s="97"/>
    </row>
    <row r="1115" spans="1:86">
      <c r="A1115" s="100"/>
      <c r="B1115" s="100"/>
      <c r="C1115" s="100"/>
      <c r="D1115" s="100"/>
      <c r="E1115" s="100"/>
      <c r="F1115" s="100"/>
      <c r="G1115" s="100"/>
      <c r="H1115" s="100"/>
      <c r="I1115" s="100"/>
      <c r="J1115" s="100"/>
      <c r="K1115" s="100"/>
      <c r="L1115" s="100"/>
      <c r="M1115" s="100"/>
      <c r="N1115" s="100"/>
      <c r="O1115" s="100"/>
      <c r="P1115" s="100"/>
      <c r="Q1115" s="100"/>
      <c r="R1115" s="100"/>
      <c r="S1115" s="100"/>
      <c r="T1115" s="100"/>
      <c r="U1115" s="100"/>
      <c r="V1115" s="100"/>
      <c r="W1115" s="100"/>
      <c r="X1115" s="100"/>
      <c r="Z1115" s="100"/>
      <c r="AA1115" s="100"/>
      <c r="AB1115" s="100"/>
      <c r="AC1115" s="100"/>
      <c r="AD1115" s="100"/>
      <c r="AE1115" s="100"/>
      <c r="AF1115" s="100"/>
      <c r="AG1115" s="100"/>
      <c r="AH1115" s="100"/>
      <c r="AI1115" s="100"/>
      <c r="AJ1115" s="100"/>
      <c r="AK1115" s="100"/>
      <c r="AL1115" s="100"/>
      <c r="AM1115" s="97"/>
      <c r="AN1115" s="97"/>
      <c r="AO1115" s="97"/>
      <c r="AP1115" s="97"/>
      <c r="AQ1115" s="97"/>
      <c r="AR1115" s="97"/>
      <c r="AS1115" s="97"/>
      <c r="AT1115" s="97"/>
      <c r="AU1115" s="97"/>
      <c r="AV1115" s="97"/>
      <c r="AW1115" s="97"/>
      <c r="AX1115" s="97"/>
      <c r="AY1115" s="97"/>
      <c r="AZ1115" s="97"/>
      <c r="BA1115" s="97"/>
      <c r="BB1115" s="97"/>
      <c r="BC1115" s="97"/>
      <c r="BD1115" s="97"/>
      <c r="BE1115" s="97"/>
      <c r="BF1115" s="97"/>
      <c r="BG1115" s="97"/>
      <c r="BH1115" s="97"/>
      <c r="BI1115" s="97"/>
      <c r="BJ1115" s="97"/>
      <c r="BK1115" s="97"/>
      <c r="BL1115" s="97"/>
      <c r="BM1115" s="97"/>
      <c r="BN1115" s="97"/>
      <c r="BO1115" s="97"/>
      <c r="BP1115" s="97"/>
      <c r="BQ1115" s="97"/>
      <c r="BR1115" s="97"/>
      <c r="BS1115" s="97"/>
      <c r="BT1115" s="97"/>
      <c r="BU1115" s="97"/>
      <c r="BV1115" s="97"/>
      <c r="BW1115" s="97"/>
      <c r="BX1115" s="97"/>
      <c r="BY1115" s="97"/>
      <c r="BZ1115" s="97"/>
      <c r="CA1115" s="97"/>
      <c r="CB1115" s="97"/>
      <c r="CC1115" s="97"/>
      <c r="CD1115" s="97"/>
      <c r="CE1115" s="97"/>
      <c r="CF1115" s="97"/>
      <c r="CG1115" s="97"/>
      <c r="CH1115" s="97"/>
    </row>
    <row r="1116" spans="1:86">
      <c r="A1116" s="100"/>
      <c r="B1116" s="100"/>
      <c r="C1116" s="100"/>
      <c r="D1116" s="100"/>
      <c r="E1116" s="100"/>
      <c r="F1116" s="100"/>
      <c r="G1116" s="100"/>
      <c r="H1116" s="100"/>
      <c r="I1116" s="100"/>
      <c r="J1116" s="100"/>
      <c r="K1116" s="100"/>
      <c r="L1116" s="100"/>
      <c r="M1116" s="100"/>
      <c r="N1116" s="100"/>
      <c r="O1116" s="100"/>
      <c r="P1116" s="100"/>
      <c r="Q1116" s="100"/>
      <c r="R1116" s="100"/>
      <c r="S1116" s="100"/>
      <c r="T1116" s="100"/>
      <c r="U1116" s="100"/>
      <c r="V1116" s="100"/>
      <c r="W1116" s="100"/>
      <c r="X1116" s="100"/>
      <c r="Z1116" s="100"/>
      <c r="AA1116" s="100"/>
      <c r="AB1116" s="100"/>
      <c r="AC1116" s="100"/>
      <c r="AD1116" s="100"/>
      <c r="AE1116" s="100"/>
      <c r="AF1116" s="100"/>
      <c r="AG1116" s="100"/>
      <c r="AH1116" s="100"/>
      <c r="AI1116" s="100"/>
      <c r="AJ1116" s="100"/>
      <c r="AK1116" s="100"/>
      <c r="AL1116" s="100"/>
      <c r="AM1116" s="97"/>
      <c r="AN1116" s="97"/>
      <c r="AO1116" s="97"/>
      <c r="AP1116" s="97"/>
      <c r="AQ1116" s="97"/>
      <c r="AR1116" s="97"/>
      <c r="AS1116" s="97"/>
      <c r="AT1116" s="97"/>
      <c r="AU1116" s="97"/>
      <c r="AV1116" s="97"/>
      <c r="AW1116" s="97"/>
      <c r="AX1116" s="97"/>
      <c r="AY1116" s="97"/>
      <c r="AZ1116" s="97"/>
      <c r="BA1116" s="97"/>
      <c r="BB1116" s="97"/>
      <c r="BC1116" s="97"/>
      <c r="BD1116" s="97"/>
      <c r="BE1116" s="97"/>
      <c r="BF1116" s="97"/>
      <c r="BG1116" s="97"/>
      <c r="BH1116" s="97"/>
      <c r="BI1116" s="97"/>
      <c r="BJ1116" s="97"/>
      <c r="BK1116" s="97"/>
      <c r="BL1116" s="97"/>
      <c r="BM1116" s="97"/>
      <c r="BN1116" s="97"/>
      <c r="BO1116" s="97"/>
      <c r="BP1116" s="97"/>
      <c r="BQ1116" s="97"/>
      <c r="BR1116" s="97"/>
      <c r="BS1116" s="97"/>
      <c r="BT1116" s="97"/>
      <c r="BU1116" s="97"/>
      <c r="BV1116" s="97"/>
      <c r="BW1116" s="97"/>
      <c r="BX1116" s="97"/>
      <c r="BY1116" s="97"/>
      <c r="BZ1116" s="97"/>
      <c r="CA1116" s="97"/>
      <c r="CB1116" s="97"/>
      <c r="CC1116" s="97"/>
      <c r="CD1116" s="97"/>
      <c r="CE1116" s="97"/>
      <c r="CF1116" s="97"/>
      <c r="CG1116" s="97"/>
      <c r="CH1116" s="97"/>
    </row>
    <row r="1117" spans="1:86">
      <c r="A1117" s="100"/>
      <c r="B1117" s="100"/>
      <c r="C1117" s="100"/>
      <c r="D1117" s="100"/>
      <c r="E1117" s="100"/>
      <c r="F1117" s="100"/>
      <c r="G1117" s="100"/>
      <c r="H1117" s="100"/>
      <c r="I1117" s="100"/>
      <c r="J1117" s="100"/>
      <c r="K1117" s="100"/>
      <c r="L1117" s="100"/>
      <c r="M1117" s="100"/>
      <c r="N1117" s="100"/>
      <c r="O1117" s="100"/>
      <c r="P1117" s="100"/>
      <c r="Q1117" s="100"/>
      <c r="R1117" s="100"/>
      <c r="S1117" s="100"/>
      <c r="T1117" s="100"/>
      <c r="U1117" s="100"/>
      <c r="V1117" s="100"/>
      <c r="W1117" s="100"/>
      <c r="X1117" s="100"/>
      <c r="Z1117" s="100"/>
      <c r="AA1117" s="100"/>
      <c r="AB1117" s="100"/>
      <c r="AC1117" s="100"/>
      <c r="AD1117" s="100"/>
      <c r="AE1117" s="100"/>
      <c r="AF1117" s="100"/>
      <c r="AG1117" s="100"/>
      <c r="AH1117" s="100"/>
      <c r="AI1117" s="100"/>
      <c r="AJ1117" s="100"/>
      <c r="AK1117" s="100"/>
      <c r="AL1117" s="100"/>
      <c r="AM1117" s="97"/>
      <c r="AN1117" s="97"/>
      <c r="AO1117" s="97"/>
      <c r="AP1117" s="97"/>
      <c r="AQ1117" s="97"/>
      <c r="AR1117" s="97"/>
      <c r="AS1117" s="97"/>
      <c r="AT1117" s="97"/>
      <c r="AU1117" s="97"/>
      <c r="AV1117" s="97"/>
      <c r="AW1117" s="97"/>
      <c r="AX1117" s="97"/>
      <c r="AY1117" s="97"/>
      <c r="AZ1117" s="97"/>
      <c r="BA1117" s="97"/>
      <c r="BB1117" s="97"/>
      <c r="BC1117" s="97"/>
      <c r="BD1117" s="97"/>
      <c r="BE1117" s="97"/>
      <c r="BF1117" s="97"/>
      <c r="BG1117" s="97"/>
      <c r="BH1117" s="97"/>
      <c r="BI1117" s="97"/>
      <c r="BJ1117" s="97"/>
      <c r="BK1117" s="97"/>
      <c r="BL1117" s="97"/>
      <c r="BM1117" s="97"/>
      <c r="BN1117" s="97"/>
      <c r="BO1117" s="97"/>
      <c r="BP1117" s="97"/>
      <c r="BQ1117" s="97"/>
      <c r="BR1117" s="97"/>
      <c r="BS1117" s="97"/>
      <c r="BT1117" s="97"/>
      <c r="BU1117" s="97"/>
      <c r="BV1117" s="97"/>
      <c r="BW1117" s="97"/>
      <c r="BX1117" s="97"/>
      <c r="BY1117" s="97"/>
      <c r="BZ1117" s="97"/>
      <c r="CA1117" s="97"/>
      <c r="CB1117" s="97"/>
      <c r="CC1117" s="97"/>
      <c r="CD1117" s="97"/>
      <c r="CE1117" s="97"/>
      <c r="CF1117" s="97"/>
      <c r="CG1117" s="97"/>
      <c r="CH1117" s="97"/>
    </row>
    <row r="1118" spans="1:86">
      <c r="A1118" s="100"/>
      <c r="B1118" s="100"/>
      <c r="C1118" s="100"/>
      <c r="D1118" s="100"/>
      <c r="E1118" s="100"/>
      <c r="F1118" s="100"/>
      <c r="G1118" s="100"/>
      <c r="H1118" s="100"/>
      <c r="I1118" s="100"/>
      <c r="J1118" s="100"/>
      <c r="K1118" s="100"/>
      <c r="L1118" s="100"/>
      <c r="M1118" s="100"/>
      <c r="N1118" s="100"/>
      <c r="O1118" s="100"/>
      <c r="P1118" s="100"/>
      <c r="Q1118" s="100"/>
      <c r="R1118" s="100"/>
      <c r="S1118" s="100"/>
      <c r="T1118" s="100"/>
      <c r="U1118" s="100"/>
      <c r="V1118" s="100"/>
      <c r="W1118" s="100"/>
      <c r="X1118" s="100"/>
      <c r="Z1118" s="100"/>
      <c r="AA1118" s="100"/>
      <c r="AB1118" s="100"/>
      <c r="AC1118" s="100"/>
      <c r="AD1118" s="100"/>
      <c r="AE1118" s="100"/>
      <c r="AF1118" s="100"/>
      <c r="AG1118" s="100"/>
      <c r="AH1118" s="100"/>
      <c r="AI1118" s="100"/>
      <c r="AJ1118" s="100"/>
      <c r="AK1118" s="100"/>
      <c r="AL1118" s="100"/>
      <c r="AM1118" s="97"/>
      <c r="AN1118" s="97"/>
      <c r="AO1118" s="97"/>
      <c r="AP1118" s="97"/>
      <c r="AQ1118" s="97"/>
      <c r="AR1118" s="97"/>
      <c r="AS1118" s="97"/>
      <c r="AT1118" s="97"/>
      <c r="AU1118" s="97"/>
      <c r="AV1118" s="97"/>
      <c r="AW1118" s="97"/>
      <c r="AX1118" s="97"/>
      <c r="AY1118" s="97"/>
      <c r="AZ1118" s="97"/>
      <c r="BA1118" s="97"/>
      <c r="BB1118" s="97"/>
      <c r="BC1118" s="97"/>
      <c r="BD1118" s="97"/>
      <c r="BE1118" s="97"/>
      <c r="BF1118" s="97"/>
      <c r="BG1118" s="97"/>
      <c r="BH1118" s="97"/>
      <c r="BI1118" s="97"/>
      <c r="BJ1118" s="97"/>
      <c r="BK1118" s="97"/>
      <c r="BL1118" s="97"/>
      <c r="BM1118" s="97"/>
      <c r="BN1118" s="97"/>
      <c r="BO1118" s="97"/>
      <c r="BP1118" s="97"/>
      <c r="BQ1118" s="97"/>
      <c r="BR1118" s="97"/>
      <c r="BS1118" s="97"/>
      <c r="BT1118" s="97"/>
      <c r="BU1118" s="97"/>
      <c r="BV1118" s="97"/>
      <c r="BW1118" s="97"/>
      <c r="BX1118" s="97"/>
      <c r="BY1118" s="97"/>
      <c r="BZ1118" s="97"/>
      <c r="CA1118" s="97"/>
      <c r="CB1118" s="97"/>
      <c r="CC1118" s="97"/>
      <c r="CD1118" s="97"/>
      <c r="CE1118" s="97"/>
      <c r="CF1118" s="97"/>
      <c r="CG1118" s="97"/>
      <c r="CH1118" s="97"/>
    </row>
    <row r="1119" spans="1:86">
      <c r="A1119" s="100"/>
      <c r="B1119" s="100"/>
      <c r="C1119" s="100"/>
      <c r="D1119" s="100"/>
      <c r="E1119" s="100"/>
      <c r="F1119" s="100"/>
      <c r="G1119" s="100"/>
      <c r="H1119" s="100"/>
      <c r="I1119" s="100"/>
      <c r="J1119" s="100"/>
      <c r="K1119" s="100"/>
      <c r="L1119" s="100"/>
      <c r="M1119" s="100"/>
      <c r="N1119" s="100"/>
      <c r="O1119" s="100"/>
      <c r="P1119" s="100"/>
      <c r="Q1119" s="100"/>
      <c r="R1119" s="100"/>
      <c r="S1119" s="100"/>
      <c r="T1119" s="100"/>
      <c r="U1119" s="100"/>
      <c r="V1119" s="100"/>
      <c r="W1119" s="100"/>
      <c r="X1119" s="100"/>
      <c r="Z1119" s="100"/>
      <c r="AA1119" s="100"/>
      <c r="AB1119" s="100"/>
      <c r="AC1119" s="100"/>
      <c r="AD1119" s="100"/>
      <c r="AE1119" s="100"/>
      <c r="AF1119" s="100"/>
      <c r="AG1119" s="100"/>
      <c r="AH1119" s="100"/>
      <c r="AI1119" s="100"/>
      <c r="AJ1119" s="100"/>
      <c r="AK1119" s="100"/>
      <c r="AL1119" s="100"/>
      <c r="AM1119" s="97"/>
      <c r="AN1119" s="97"/>
      <c r="AO1119" s="97"/>
      <c r="AP1119" s="97"/>
      <c r="AQ1119" s="97"/>
      <c r="AR1119" s="97"/>
      <c r="AS1119" s="97"/>
      <c r="AT1119" s="97"/>
      <c r="AU1119" s="97"/>
      <c r="AV1119" s="97"/>
      <c r="AW1119" s="97"/>
      <c r="AX1119" s="97"/>
      <c r="AY1119" s="97"/>
      <c r="AZ1119" s="97"/>
      <c r="BA1119" s="97"/>
      <c r="BB1119" s="97"/>
      <c r="BC1119" s="97"/>
      <c r="BD1119" s="97"/>
      <c r="BE1119" s="97"/>
      <c r="BF1119" s="97"/>
      <c r="BG1119" s="97"/>
      <c r="BH1119" s="97"/>
      <c r="BI1119" s="97"/>
      <c r="BJ1119" s="97"/>
      <c r="BK1119" s="97"/>
      <c r="BL1119" s="97"/>
      <c r="BM1119" s="97"/>
      <c r="BN1119" s="97"/>
      <c r="BO1119" s="97"/>
      <c r="BP1119" s="97"/>
      <c r="BQ1119" s="97"/>
      <c r="BR1119" s="97"/>
      <c r="BS1119" s="97"/>
      <c r="BT1119" s="97"/>
      <c r="BU1119" s="97"/>
      <c r="BV1119" s="97"/>
      <c r="BW1119" s="97"/>
      <c r="BX1119" s="97"/>
      <c r="BY1119" s="97"/>
      <c r="BZ1119" s="97"/>
      <c r="CA1119" s="97"/>
      <c r="CB1119" s="97"/>
      <c r="CC1119" s="97"/>
      <c r="CD1119" s="97"/>
      <c r="CE1119" s="97"/>
      <c r="CF1119" s="97"/>
      <c r="CG1119" s="97"/>
      <c r="CH1119" s="97"/>
    </row>
    <row r="1120" spans="1:86">
      <c r="A1120" s="100"/>
      <c r="B1120" s="100"/>
      <c r="C1120" s="100"/>
      <c r="D1120" s="100"/>
      <c r="E1120" s="100"/>
      <c r="F1120" s="100"/>
      <c r="G1120" s="100"/>
      <c r="H1120" s="100"/>
      <c r="I1120" s="100"/>
      <c r="J1120" s="100"/>
      <c r="K1120" s="100"/>
      <c r="L1120" s="100"/>
      <c r="M1120" s="100"/>
      <c r="N1120" s="100"/>
      <c r="O1120" s="100"/>
      <c r="P1120" s="100"/>
      <c r="Q1120" s="100"/>
      <c r="R1120" s="100"/>
      <c r="S1120" s="100"/>
      <c r="T1120" s="100"/>
      <c r="U1120" s="100"/>
      <c r="V1120" s="100"/>
      <c r="W1120" s="100"/>
      <c r="X1120" s="100"/>
      <c r="Z1120" s="100"/>
      <c r="AA1120" s="100"/>
      <c r="AB1120" s="100"/>
      <c r="AC1120" s="100"/>
      <c r="AD1120" s="100"/>
      <c r="AE1120" s="100"/>
      <c r="AF1120" s="100"/>
      <c r="AG1120" s="100"/>
      <c r="AH1120" s="100"/>
      <c r="AI1120" s="100"/>
      <c r="AJ1120" s="100"/>
      <c r="AK1120" s="100"/>
      <c r="AL1120" s="100"/>
      <c r="AM1120" s="97"/>
      <c r="AN1120" s="97"/>
      <c r="AO1120" s="97"/>
      <c r="AP1120" s="97"/>
      <c r="AQ1120" s="97"/>
      <c r="AR1120" s="97"/>
      <c r="AS1120" s="97"/>
      <c r="AT1120" s="97"/>
      <c r="AU1120" s="97"/>
      <c r="AV1120" s="97"/>
      <c r="AW1120" s="97"/>
      <c r="AX1120" s="97"/>
      <c r="AY1120" s="97"/>
      <c r="AZ1120" s="97"/>
      <c r="BA1120" s="97"/>
      <c r="BB1120" s="97"/>
      <c r="BC1120" s="97"/>
      <c r="BD1120" s="97"/>
      <c r="BE1120" s="97"/>
      <c r="BF1120" s="97"/>
      <c r="BG1120" s="97"/>
      <c r="BH1120" s="97"/>
      <c r="BI1120" s="97"/>
      <c r="BJ1120" s="97"/>
      <c r="BK1120" s="97"/>
      <c r="BL1120" s="97"/>
      <c r="BM1120" s="97"/>
      <c r="BN1120" s="97"/>
      <c r="BO1120" s="97"/>
      <c r="BP1120" s="97"/>
      <c r="BQ1120" s="97"/>
      <c r="BR1120" s="97"/>
      <c r="BS1120" s="97"/>
      <c r="BT1120" s="97"/>
      <c r="BU1120" s="97"/>
      <c r="BV1120" s="97"/>
      <c r="BW1120" s="97"/>
      <c r="BX1120" s="97"/>
      <c r="BY1120" s="97"/>
      <c r="BZ1120" s="97"/>
      <c r="CA1120" s="97"/>
      <c r="CB1120" s="97"/>
      <c r="CC1120" s="97"/>
      <c r="CD1120" s="97"/>
      <c r="CE1120" s="97"/>
      <c r="CF1120" s="97"/>
      <c r="CG1120" s="97"/>
      <c r="CH1120" s="97"/>
    </row>
    <row r="1121" spans="1:86">
      <c r="A1121" s="100"/>
      <c r="B1121" s="100"/>
      <c r="C1121" s="100"/>
      <c r="D1121" s="100"/>
      <c r="E1121" s="100"/>
      <c r="F1121" s="100"/>
      <c r="G1121" s="100"/>
      <c r="H1121" s="100"/>
      <c r="I1121" s="100"/>
      <c r="J1121" s="100"/>
      <c r="K1121" s="100"/>
      <c r="L1121" s="100"/>
      <c r="M1121" s="100"/>
      <c r="N1121" s="100"/>
      <c r="O1121" s="100"/>
      <c r="P1121" s="100"/>
      <c r="Q1121" s="100"/>
      <c r="R1121" s="100"/>
      <c r="S1121" s="100"/>
      <c r="T1121" s="100"/>
      <c r="U1121" s="100"/>
      <c r="V1121" s="100"/>
      <c r="W1121" s="100"/>
      <c r="X1121" s="100"/>
      <c r="Z1121" s="100"/>
      <c r="AA1121" s="100"/>
      <c r="AB1121" s="100"/>
      <c r="AC1121" s="100"/>
      <c r="AD1121" s="100"/>
      <c r="AE1121" s="100"/>
      <c r="AF1121" s="100"/>
      <c r="AG1121" s="100"/>
      <c r="AH1121" s="100"/>
      <c r="AI1121" s="100"/>
      <c r="AJ1121" s="100"/>
      <c r="AK1121" s="100"/>
      <c r="AL1121" s="100"/>
      <c r="AM1121" s="97"/>
      <c r="AN1121" s="97"/>
      <c r="AO1121" s="97"/>
      <c r="AP1121" s="97"/>
      <c r="AQ1121" s="97"/>
      <c r="AR1121" s="97"/>
      <c r="AS1121" s="97"/>
      <c r="AT1121" s="97"/>
      <c r="AU1121" s="97"/>
      <c r="AV1121" s="97"/>
      <c r="AW1121" s="97"/>
      <c r="AX1121" s="97"/>
      <c r="AY1121" s="97"/>
      <c r="AZ1121" s="97"/>
      <c r="BA1121" s="97"/>
      <c r="BB1121" s="97"/>
      <c r="BC1121" s="97"/>
      <c r="BD1121" s="97"/>
      <c r="BE1121" s="97"/>
      <c r="BF1121" s="97"/>
      <c r="BG1121" s="97"/>
      <c r="BH1121" s="97"/>
      <c r="BI1121" s="97"/>
      <c r="BJ1121" s="97"/>
      <c r="BK1121" s="97"/>
      <c r="BL1121" s="97"/>
      <c r="BM1121" s="97"/>
      <c r="BN1121" s="97"/>
      <c r="BO1121" s="97"/>
      <c r="BP1121" s="97"/>
      <c r="BQ1121" s="97"/>
      <c r="BR1121" s="97"/>
      <c r="BS1121" s="97"/>
      <c r="BT1121" s="97"/>
      <c r="BU1121" s="97"/>
      <c r="BV1121" s="97"/>
      <c r="BW1121" s="97"/>
      <c r="BX1121" s="97"/>
      <c r="BY1121" s="97"/>
      <c r="BZ1121" s="97"/>
      <c r="CA1121" s="97"/>
      <c r="CB1121" s="97"/>
      <c r="CC1121" s="97"/>
      <c r="CD1121" s="97"/>
      <c r="CE1121" s="97"/>
      <c r="CF1121" s="97"/>
      <c r="CG1121" s="97"/>
      <c r="CH1121" s="97"/>
    </row>
    <row r="1122" spans="1:86">
      <c r="A1122" s="100"/>
      <c r="B1122" s="100"/>
      <c r="C1122" s="100"/>
      <c r="D1122" s="100"/>
      <c r="E1122" s="100"/>
      <c r="F1122" s="100"/>
      <c r="G1122" s="100"/>
      <c r="H1122" s="100"/>
      <c r="I1122" s="100"/>
      <c r="J1122" s="100"/>
      <c r="K1122" s="100"/>
      <c r="L1122" s="100"/>
      <c r="M1122" s="100"/>
      <c r="N1122" s="100"/>
      <c r="O1122" s="100"/>
      <c r="P1122" s="100"/>
      <c r="Q1122" s="100"/>
      <c r="R1122" s="100"/>
      <c r="S1122" s="100"/>
      <c r="T1122" s="100"/>
      <c r="U1122" s="100"/>
      <c r="V1122" s="100"/>
      <c r="W1122" s="100"/>
      <c r="X1122" s="100"/>
      <c r="Z1122" s="100"/>
      <c r="AA1122" s="100"/>
      <c r="AB1122" s="100"/>
      <c r="AC1122" s="100"/>
      <c r="AD1122" s="100"/>
      <c r="AE1122" s="100"/>
      <c r="AF1122" s="100"/>
      <c r="AG1122" s="100"/>
      <c r="AH1122" s="100"/>
      <c r="AI1122" s="100"/>
      <c r="AJ1122" s="100"/>
      <c r="AK1122" s="100"/>
      <c r="AL1122" s="100"/>
      <c r="AM1122" s="97"/>
      <c r="AN1122" s="97"/>
      <c r="AO1122" s="97"/>
      <c r="AP1122" s="97"/>
      <c r="AQ1122" s="97"/>
      <c r="AR1122" s="97"/>
      <c r="AS1122" s="97"/>
      <c r="AT1122" s="97"/>
      <c r="AU1122" s="97"/>
      <c r="AV1122" s="97"/>
      <c r="AW1122" s="97"/>
      <c r="AX1122" s="97"/>
      <c r="AY1122" s="97"/>
      <c r="AZ1122" s="97"/>
      <c r="BA1122" s="97"/>
      <c r="BB1122" s="97"/>
      <c r="BC1122" s="97"/>
      <c r="BD1122" s="97"/>
      <c r="BE1122" s="97"/>
      <c r="BF1122" s="97"/>
      <c r="BG1122" s="97"/>
      <c r="BH1122" s="97"/>
      <c r="BI1122" s="97"/>
      <c r="BJ1122" s="97"/>
      <c r="BK1122" s="97"/>
      <c r="BL1122" s="97"/>
      <c r="BM1122" s="97"/>
      <c r="BN1122" s="97"/>
      <c r="BO1122" s="97"/>
      <c r="BP1122" s="97"/>
      <c r="BQ1122" s="97"/>
      <c r="BR1122" s="97"/>
      <c r="BS1122" s="97"/>
      <c r="BT1122" s="97"/>
      <c r="BU1122" s="97"/>
      <c r="BV1122" s="97"/>
      <c r="BW1122" s="97"/>
      <c r="BX1122" s="97"/>
      <c r="BY1122" s="97"/>
      <c r="BZ1122" s="97"/>
      <c r="CA1122" s="97"/>
      <c r="CB1122" s="97"/>
      <c r="CC1122" s="97"/>
      <c r="CD1122" s="97"/>
      <c r="CE1122" s="97"/>
      <c r="CF1122" s="97"/>
      <c r="CG1122" s="97"/>
      <c r="CH1122" s="97"/>
    </row>
    <row r="1123" spans="1:86">
      <c r="A1123" s="100"/>
      <c r="B1123" s="100"/>
      <c r="C1123" s="100"/>
      <c r="D1123" s="100"/>
      <c r="E1123" s="100"/>
      <c r="F1123" s="100"/>
      <c r="G1123" s="100"/>
      <c r="H1123" s="100"/>
      <c r="I1123" s="100"/>
      <c r="J1123" s="100"/>
      <c r="K1123" s="100"/>
      <c r="L1123" s="100"/>
      <c r="M1123" s="100"/>
      <c r="N1123" s="100"/>
      <c r="O1123" s="100"/>
      <c r="P1123" s="100"/>
      <c r="Q1123" s="100"/>
      <c r="R1123" s="100"/>
      <c r="S1123" s="100"/>
      <c r="T1123" s="100"/>
      <c r="U1123" s="100"/>
      <c r="V1123" s="100"/>
      <c r="W1123" s="100"/>
      <c r="X1123" s="100"/>
      <c r="Z1123" s="100"/>
      <c r="AA1123" s="100"/>
      <c r="AB1123" s="100"/>
      <c r="AC1123" s="100"/>
      <c r="AD1123" s="100"/>
      <c r="AE1123" s="100"/>
      <c r="AF1123" s="100"/>
      <c r="AG1123" s="100"/>
      <c r="AH1123" s="100"/>
      <c r="AI1123" s="100"/>
      <c r="AJ1123" s="100"/>
      <c r="AK1123" s="100"/>
      <c r="AL1123" s="100"/>
      <c r="AM1123" s="97"/>
      <c r="AN1123" s="97"/>
      <c r="AO1123" s="97"/>
      <c r="AP1123" s="97"/>
      <c r="AQ1123" s="97"/>
      <c r="AR1123" s="97"/>
      <c r="AS1123" s="97"/>
      <c r="AT1123" s="97"/>
      <c r="AU1123" s="97"/>
      <c r="AV1123" s="97"/>
      <c r="AW1123" s="97"/>
      <c r="AX1123" s="97"/>
      <c r="AY1123" s="97"/>
      <c r="AZ1123" s="97"/>
      <c r="BA1123" s="97"/>
      <c r="BB1123" s="97"/>
      <c r="BC1123" s="97"/>
      <c r="BD1123" s="97"/>
      <c r="BE1123" s="97"/>
      <c r="BF1123" s="97"/>
      <c r="BG1123" s="97"/>
      <c r="BH1123" s="97"/>
      <c r="BI1123" s="97"/>
      <c r="BJ1123" s="97"/>
      <c r="BK1123" s="97"/>
      <c r="BL1123" s="97"/>
      <c r="BM1123" s="97"/>
      <c r="BN1123" s="97"/>
      <c r="BO1123" s="97"/>
      <c r="BP1123" s="97"/>
      <c r="BQ1123" s="97"/>
      <c r="BR1123" s="97"/>
      <c r="BS1123" s="97"/>
      <c r="BT1123" s="97"/>
      <c r="BU1123" s="97"/>
      <c r="BV1123" s="97"/>
      <c r="BW1123" s="97"/>
      <c r="BX1123" s="97"/>
      <c r="BY1123" s="97"/>
      <c r="BZ1123" s="97"/>
      <c r="CA1123" s="97"/>
      <c r="CB1123" s="97"/>
      <c r="CC1123" s="97"/>
      <c r="CD1123" s="97"/>
      <c r="CE1123" s="97"/>
      <c r="CF1123" s="97"/>
      <c r="CG1123" s="97"/>
      <c r="CH1123" s="97"/>
    </row>
    <row r="1124" spans="1:86">
      <c r="A1124" s="100"/>
      <c r="B1124" s="100"/>
      <c r="C1124" s="100"/>
      <c r="D1124" s="100"/>
      <c r="E1124" s="100"/>
      <c r="F1124" s="100"/>
      <c r="G1124" s="100"/>
      <c r="H1124" s="100"/>
      <c r="I1124" s="100"/>
      <c r="J1124" s="100"/>
      <c r="K1124" s="100"/>
      <c r="L1124" s="100"/>
      <c r="M1124" s="100"/>
      <c r="N1124" s="100"/>
      <c r="O1124" s="100"/>
      <c r="P1124" s="100"/>
      <c r="Q1124" s="100"/>
      <c r="R1124" s="100"/>
      <c r="S1124" s="100"/>
      <c r="T1124" s="100"/>
      <c r="U1124" s="100"/>
      <c r="V1124" s="100"/>
      <c r="W1124" s="100"/>
      <c r="X1124" s="100"/>
      <c r="Z1124" s="100"/>
      <c r="AA1124" s="100"/>
      <c r="AB1124" s="100"/>
      <c r="AC1124" s="100"/>
      <c r="AD1124" s="100"/>
      <c r="AE1124" s="100"/>
      <c r="AF1124" s="100"/>
      <c r="AG1124" s="100"/>
      <c r="AH1124" s="100"/>
      <c r="AI1124" s="100"/>
      <c r="AJ1124" s="100"/>
      <c r="AK1124" s="100"/>
      <c r="AL1124" s="100"/>
      <c r="AM1124" s="97"/>
      <c r="AN1124" s="97"/>
      <c r="AO1124" s="97"/>
      <c r="AP1124" s="97"/>
      <c r="AQ1124" s="97"/>
      <c r="AR1124" s="97"/>
      <c r="AS1124" s="97"/>
      <c r="AT1124" s="97"/>
      <c r="AU1124" s="97"/>
      <c r="AV1124" s="97"/>
      <c r="AW1124" s="97"/>
      <c r="AX1124" s="97"/>
      <c r="AY1124" s="97"/>
      <c r="AZ1124" s="97"/>
      <c r="BA1124" s="97"/>
      <c r="BB1124" s="97"/>
      <c r="BC1124" s="97"/>
      <c r="BD1124" s="97"/>
      <c r="BE1124" s="97"/>
      <c r="BF1124" s="97"/>
      <c r="BG1124" s="97"/>
      <c r="BH1124" s="97"/>
      <c r="BI1124" s="97"/>
      <c r="BJ1124" s="97"/>
      <c r="BK1124" s="97"/>
      <c r="BL1124" s="97"/>
      <c r="BM1124" s="97"/>
      <c r="BN1124" s="97"/>
      <c r="BO1124" s="97"/>
      <c r="BP1124" s="97"/>
      <c r="BQ1124" s="97"/>
      <c r="BR1124" s="97"/>
      <c r="BS1124" s="97"/>
      <c r="BT1124" s="97"/>
      <c r="BU1124" s="97"/>
      <c r="BV1124" s="97"/>
      <c r="BW1124" s="97"/>
      <c r="BX1124" s="97"/>
      <c r="BY1124" s="97"/>
      <c r="BZ1124" s="97"/>
      <c r="CA1124" s="97"/>
      <c r="CB1124" s="97"/>
      <c r="CC1124" s="97"/>
      <c r="CD1124" s="97"/>
      <c r="CE1124" s="97"/>
      <c r="CF1124" s="97"/>
      <c r="CG1124" s="97"/>
      <c r="CH1124" s="97"/>
    </row>
    <row r="1125" spans="1:86">
      <c r="A1125" s="100"/>
      <c r="B1125" s="100"/>
      <c r="C1125" s="100"/>
      <c r="D1125" s="100"/>
      <c r="E1125" s="100"/>
      <c r="F1125" s="100"/>
      <c r="G1125" s="100"/>
      <c r="H1125" s="100"/>
      <c r="I1125" s="100"/>
      <c r="J1125" s="100"/>
      <c r="K1125" s="100"/>
      <c r="L1125" s="100"/>
      <c r="M1125" s="100"/>
      <c r="N1125" s="100"/>
      <c r="O1125" s="100"/>
      <c r="P1125" s="100"/>
      <c r="Q1125" s="100"/>
      <c r="R1125" s="100"/>
      <c r="S1125" s="100"/>
      <c r="T1125" s="100"/>
      <c r="U1125" s="100"/>
      <c r="V1125" s="100"/>
      <c r="W1125" s="100"/>
      <c r="X1125" s="100"/>
      <c r="Z1125" s="100"/>
      <c r="AA1125" s="100"/>
      <c r="AB1125" s="100"/>
      <c r="AC1125" s="100"/>
      <c r="AD1125" s="100"/>
      <c r="AE1125" s="100"/>
      <c r="AF1125" s="100"/>
      <c r="AG1125" s="100"/>
      <c r="AH1125" s="100"/>
      <c r="AI1125" s="100"/>
      <c r="AJ1125" s="100"/>
      <c r="AK1125" s="100"/>
      <c r="AL1125" s="100"/>
      <c r="AM1125" s="97"/>
      <c r="AN1125" s="97"/>
      <c r="AO1125" s="97"/>
      <c r="AP1125" s="97"/>
      <c r="AQ1125" s="97"/>
      <c r="AR1125" s="97"/>
      <c r="AS1125" s="97"/>
      <c r="AT1125" s="97"/>
      <c r="AU1125" s="97"/>
      <c r="AV1125" s="97"/>
      <c r="AW1125" s="97"/>
      <c r="AX1125" s="97"/>
      <c r="AY1125" s="97"/>
      <c r="AZ1125" s="97"/>
      <c r="BA1125" s="97"/>
      <c r="BB1125" s="97"/>
      <c r="BC1125" s="97"/>
      <c r="BD1125" s="97"/>
      <c r="BE1125" s="97"/>
      <c r="BF1125" s="97"/>
      <c r="BG1125" s="97"/>
      <c r="BH1125" s="97"/>
      <c r="BI1125" s="97"/>
      <c r="BJ1125" s="97"/>
      <c r="BK1125" s="97"/>
      <c r="BL1125" s="97"/>
      <c r="BM1125" s="97"/>
      <c r="BN1125" s="97"/>
      <c r="BO1125" s="97"/>
      <c r="BP1125" s="97"/>
      <c r="BQ1125" s="97"/>
      <c r="BR1125" s="97"/>
      <c r="BS1125" s="97"/>
      <c r="BT1125" s="97"/>
      <c r="BU1125" s="97"/>
      <c r="BV1125" s="97"/>
      <c r="BW1125" s="97"/>
      <c r="BX1125" s="97"/>
      <c r="BY1125" s="97"/>
      <c r="BZ1125" s="97"/>
      <c r="CA1125" s="97"/>
      <c r="CB1125" s="97"/>
      <c r="CC1125" s="97"/>
      <c r="CD1125" s="97"/>
      <c r="CE1125" s="97"/>
      <c r="CF1125" s="97"/>
      <c r="CG1125" s="97"/>
      <c r="CH1125" s="97"/>
    </row>
    <row r="1126" spans="1:86">
      <c r="A1126" s="100"/>
      <c r="B1126" s="100"/>
      <c r="C1126" s="100"/>
      <c r="D1126" s="100"/>
      <c r="E1126" s="100"/>
      <c r="F1126" s="100"/>
      <c r="G1126" s="100"/>
      <c r="H1126" s="100"/>
      <c r="I1126" s="100"/>
      <c r="J1126" s="100"/>
      <c r="K1126" s="100"/>
      <c r="L1126" s="100"/>
      <c r="M1126" s="100"/>
      <c r="N1126" s="100"/>
      <c r="O1126" s="100"/>
      <c r="P1126" s="100"/>
      <c r="Q1126" s="100"/>
      <c r="R1126" s="100"/>
      <c r="S1126" s="100"/>
      <c r="T1126" s="100"/>
      <c r="U1126" s="100"/>
      <c r="V1126" s="100"/>
      <c r="W1126" s="100"/>
      <c r="X1126" s="100"/>
      <c r="Z1126" s="100"/>
      <c r="AA1126" s="100"/>
      <c r="AB1126" s="100"/>
      <c r="AC1126" s="100"/>
      <c r="AD1126" s="100"/>
      <c r="AE1126" s="100"/>
      <c r="AF1126" s="100"/>
      <c r="AG1126" s="100"/>
      <c r="AH1126" s="100"/>
      <c r="AI1126" s="100"/>
      <c r="AJ1126" s="100"/>
      <c r="AK1126" s="100"/>
      <c r="AL1126" s="100"/>
      <c r="AM1126" s="97"/>
      <c r="AN1126" s="97"/>
      <c r="AO1126" s="97"/>
      <c r="AP1126" s="97"/>
      <c r="AQ1126" s="97"/>
      <c r="AR1126" s="97"/>
      <c r="AS1126" s="97"/>
      <c r="AT1126" s="97"/>
      <c r="AU1126" s="97"/>
      <c r="AV1126" s="97"/>
      <c r="AW1126" s="97"/>
      <c r="AX1126" s="97"/>
      <c r="AY1126" s="97"/>
      <c r="AZ1126" s="97"/>
      <c r="BA1126" s="97"/>
      <c r="BB1126" s="97"/>
      <c r="BC1126" s="97"/>
      <c r="BD1126" s="97"/>
      <c r="BE1126" s="97"/>
      <c r="BF1126" s="97"/>
      <c r="BG1126" s="97"/>
      <c r="BH1126" s="97"/>
      <c r="BI1126" s="97"/>
      <c r="BJ1126" s="97"/>
      <c r="BK1126" s="97"/>
      <c r="BL1126" s="97"/>
      <c r="BM1126" s="97"/>
      <c r="BN1126" s="97"/>
      <c r="BO1126" s="97"/>
      <c r="BP1126" s="97"/>
      <c r="BQ1126" s="97"/>
      <c r="BR1126" s="97"/>
      <c r="BS1126" s="97"/>
      <c r="BT1126" s="97"/>
      <c r="BU1126" s="97"/>
      <c r="BV1126" s="97"/>
      <c r="BW1126" s="97"/>
      <c r="BX1126" s="97"/>
      <c r="BY1126" s="97"/>
      <c r="BZ1126" s="97"/>
      <c r="CA1126" s="97"/>
      <c r="CB1126" s="97"/>
      <c r="CC1126" s="97"/>
      <c r="CD1126" s="97"/>
      <c r="CE1126" s="97"/>
      <c r="CF1126" s="97"/>
      <c r="CG1126" s="97"/>
      <c r="CH1126" s="97"/>
    </row>
    <row r="1127" spans="1:86">
      <c r="A1127" s="100"/>
      <c r="B1127" s="100"/>
      <c r="C1127" s="100"/>
      <c r="D1127" s="100"/>
      <c r="E1127" s="100"/>
      <c r="F1127" s="100"/>
      <c r="G1127" s="100"/>
      <c r="H1127" s="100"/>
      <c r="I1127" s="100"/>
      <c r="J1127" s="100"/>
      <c r="K1127" s="100"/>
      <c r="L1127" s="100"/>
      <c r="M1127" s="100"/>
      <c r="N1127" s="100"/>
      <c r="O1127" s="100"/>
      <c r="P1127" s="100"/>
      <c r="Q1127" s="100"/>
      <c r="R1127" s="100"/>
      <c r="S1127" s="100"/>
      <c r="T1127" s="100"/>
      <c r="U1127" s="100"/>
      <c r="V1127" s="100"/>
      <c r="W1127" s="100"/>
      <c r="X1127" s="100"/>
      <c r="Z1127" s="100"/>
      <c r="AA1127" s="100"/>
      <c r="AB1127" s="100"/>
      <c r="AC1127" s="100"/>
      <c r="AD1127" s="100"/>
      <c r="AE1127" s="100"/>
      <c r="AF1127" s="100"/>
      <c r="AG1127" s="100"/>
      <c r="AH1127" s="100"/>
      <c r="AI1127" s="100"/>
      <c r="AJ1127" s="100"/>
      <c r="AK1127" s="100"/>
      <c r="AL1127" s="100"/>
      <c r="AM1127" s="97"/>
      <c r="AN1127" s="97"/>
      <c r="AO1127" s="97"/>
      <c r="AP1127" s="97"/>
      <c r="AQ1127" s="97"/>
      <c r="AR1127" s="97"/>
      <c r="AS1127" s="97"/>
      <c r="AT1127" s="97"/>
      <c r="AU1127" s="97"/>
      <c r="AV1127" s="97"/>
      <c r="AW1127" s="97"/>
      <c r="AX1127" s="97"/>
      <c r="AY1127" s="97"/>
      <c r="AZ1127" s="97"/>
      <c r="BA1127" s="97"/>
      <c r="BB1127" s="97"/>
      <c r="BC1127" s="97"/>
      <c r="BD1127" s="97"/>
      <c r="BE1127" s="97"/>
      <c r="BF1127" s="97"/>
      <c r="BG1127" s="97"/>
      <c r="BH1127" s="97"/>
      <c r="BI1127" s="97"/>
      <c r="BJ1127" s="97"/>
      <c r="BK1127" s="97"/>
      <c r="BL1127" s="97"/>
      <c r="BM1127" s="97"/>
      <c r="BN1127" s="97"/>
      <c r="BO1127" s="97"/>
      <c r="BP1127" s="97"/>
      <c r="BQ1127" s="97"/>
      <c r="BR1127" s="97"/>
      <c r="BS1127" s="97"/>
      <c r="BT1127" s="97"/>
      <c r="BU1127" s="97"/>
      <c r="BV1127" s="97"/>
      <c r="BW1127" s="97"/>
      <c r="BX1127" s="97"/>
      <c r="BY1127" s="97"/>
      <c r="BZ1127" s="97"/>
      <c r="CA1127" s="97"/>
      <c r="CB1127" s="97"/>
      <c r="CC1127" s="97"/>
      <c r="CD1127" s="97"/>
      <c r="CE1127" s="97"/>
      <c r="CF1127" s="97"/>
      <c r="CG1127" s="97"/>
      <c r="CH1127" s="97"/>
    </row>
    <row r="1128" spans="1:86">
      <c r="A1128" s="100"/>
      <c r="B1128" s="100"/>
      <c r="C1128" s="100"/>
      <c r="D1128" s="100"/>
      <c r="E1128" s="100"/>
      <c r="F1128" s="100"/>
      <c r="G1128" s="100"/>
      <c r="H1128" s="100"/>
      <c r="I1128" s="100"/>
      <c r="J1128" s="100"/>
      <c r="K1128" s="100"/>
      <c r="L1128" s="100"/>
      <c r="M1128" s="100"/>
      <c r="N1128" s="100"/>
      <c r="O1128" s="100"/>
      <c r="P1128" s="100"/>
      <c r="Q1128" s="100"/>
      <c r="R1128" s="100"/>
      <c r="S1128" s="100"/>
      <c r="T1128" s="100"/>
      <c r="U1128" s="100"/>
      <c r="V1128" s="100"/>
      <c r="W1128" s="100"/>
      <c r="X1128" s="100"/>
      <c r="Z1128" s="100"/>
      <c r="AA1128" s="100"/>
      <c r="AB1128" s="100"/>
      <c r="AC1128" s="100"/>
      <c r="AD1128" s="100"/>
      <c r="AE1128" s="100"/>
      <c r="AF1128" s="100"/>
      <c r="AG1128" s="100"/>
      <c r="AH1128" s="100"/>
      <c r="AI1128" s="100"/>
      <c r="AJ1128" s="100"/>
      <c r="AK1128" s="100"/>
      <c r="AL1128" s="100"/>
      <c r="AM1128" s="97"/>
      <c r="AN1128" s="97"/>
      <c r="AO1128" s="97"/>
      <c r="AP1128" s="97"/>
      <c r="AQ1128" s="97"/>
      <c r="AR1128" s="97"/>
      <c r="AS1128" s="97"/>
      <c r="AT1128" s="97"/>
      <c r="AU1128" s="97"/>
      <c r="AV1128" s="97"/>
      <c r="AW1128" s="97"/>
      <c r="AX1128" s="97"/>
      <c r="AY1128" s="97"/>
      <c r="AZ1128" s="97"/>
      <c r="BA1128" s="97"/>
      <c r="BB1128" s="97"/>
      <c r="BC1128" s="97"/>
      <c r="BD1128" s="97"/>
      <c r="BE1128" s="97"/>
      <c r="BF1128" s="97"/>
      <c r="BG1128" s="97"/>
      <c r="BH1128" s="97"/>
      <c r="BI1128" s="97"/>
      <c r="BJ1128" s="97"/>
      <c r="BK1128" s="97"/>
      <c r="BL1128" s="97"/>
      <c r="BM1128" s="97"/>
      <c r="BN1128" s="97"/>
      <c r="BO1128" s="97"/>
      <c r="BP1128" s="97"/>
      <c r="BQ1128" s="97"/>
      <c r="BR1128" s="97"/>
      <c r="BS1128" s="97"/>
      <c r="BT1128" s="97"/>
      <c r="BU1128" s="97"/>
      <c r="BV1128" s="97"/>
      <c r="BW1128" s="97"/>
      <c r="BX1128" s="97"/>
      <c r="BY1128" s="97"/>
      <c r="BZ1128" s="97"/>
      <c r="CA1128" s="97"/>
      <c r="CB1128" s="97"/>
      <c r="CC1128" s="97"/>
      <c r="CD1128" s="97"/>
      <c r="CE1128" s="97"/>
      <c r="CF1128" s="97"/>
      <c r="CG1128" s="97"/>
      <c r="CH1128" s="97"/>
    </row>
    <row r="1129" spans="1:86">
      <c r="A1129" s="100"/>
      <c r="B1129" s="100"/>
      <c r="C1129" s="100"/>
      <c r="D1129" s="100"/>
      <c r="E1129" s="100"/>
      <c r="F1129" s="100"/>
      <c r="G1129" s="100"/>
      <c r="H1129" s="100"/>
      <c r="I1129" s="100"/>
      <c r="J1129" s="100"/>
      <c r="K1129" s="100"/>
      <c r="L1129" s="100"/>
      <c r="M1129" s="100"/>
      <c r="N1129" s="100"/>
      <c r="O1129" s="100"/>
      <c r="P1129" s="100"/>
      <c r="Q1129" s="100"/>
      <c r="R1129" s="100"/>
      <c r="S1129" s="100"/>
      <c r="T1129" s="100"/>
      <c r="U1129" s="100"/>
      <c r="V1129" s="100"/>
      <c r="W1129" s="100"/>
      <c r="X1129" s="100"/>
      <c r="Z1129" s="100"/>
      <c r="AA1129" s="100"/>
      <c r="AB1129" s="100"/>
      <c r="AC1129" s="100"/>
      <c r="AD1129" s="100"/>
      <c r="AE1129" s="100"/>
      <c r="AF1129" s="100"/>
      <c r="AG1129" s="100"/>
      <c r="AH1129" s="100"/>
      <c r="AI1129" s="100"/>
      <c r="AJ1129" s="100"/>
      <c r="AK1129" s="100"/>
      <c r="AL1129" s="100"/>
      <c r="AM1129" s="97"/>
      <c r="AN1129" s="97"/>
      <c r="AO1129" s="97"/>
      <c r="AP1129" s="97"/>
      <c r="AQ1129" s="97"/>
      <c r="AR1129" s="97"/>
      <c r="AS1129" s="97"/>
      <c r="AT1129" s="97"/>
      <c r="AU1129" s="97"/>
      <c r="AV1129" s="97"/>
      <c r="AW1129" s="97"/>
      <c r="AX1129" s="97"/>
      <c r="AY1129" s="97"/>
      <c r="AZ1129" s="97"/>
      <c r="BA1129" s="97"/>
      <c r="BB1129" s="97"/>
      <c r="BC1129" s="97"/>
      <c r="BD1129" s="97"/>
      <c r="BE1129" s="97"/>
      <c r="BF1129" s="97"/>
      <c r="BG1129" s="97"/>
      <c r="BH1129" s="97"/>
      <c r="BI1129" s="97"/>
      <c r="BJ1129" s="97"/>
      <c r="BK1129" s="97"/>
      <c r="BL1129" s="97"/>
      <c r="BM1129" s="97"/>
      <c r="BN1129" s="97"/>
      <c r="BO1129" s="97"/>
      <c r="BP1129" s="97"/>
      <c r="BQ1129" s="97"/>
      <c r="BR1129" s="97"/>
      <c r="BS1129" s="97"/>
      <c r="BT1129" s="97"/>
      <c r="BU1129" s="97"/>
      <c r="BV1129" s="97"/>
      <c r="BW1129" s="97"/>
      <c r="BX1129" s="97"/>
      <c r="BY1129" s="97"/>
      <c r="BZ1129" s="97"/>
      <c r="CA1129" s="97"/>
      <c r="CB1129" s="97"/>
      <c r="CC1129" s="97"/>
      <c r="CD1129" s="97"/>
      <c r="CE1129" s="97"/>
      <c r="CF1129" s="97"/>
      <c r="CG1129" s="97"/>
      <c r="CH1129" s="97"/>
    </row>
    <row r="1130" spans="1:86">
      <c r="A1130" s="100"/>
      <c r="B1130" s="100"/>
      <c r="C1130" s="100"/>
      <c r="D1130" s="100"/>
      <c r="E1130" s="100"/>
      <c r="F1130" s="100"/>
      <c r="G1130" s="100"/>
      <c r="H1130" s="100"/>
      <c r="I1130" s="100"/>
      <c r="J1130" s="100"/>
      <c r="K1130" s="100"/>
      <c r="L1130" s="100"/>
      <c r="M1130" s="100"/>
      <c r="N1130" s="100"/>
      <c r="O1130" s="100"/>
      <c r="P1130" s="100"/>
      <c r="Q1130" s="100"/>
      <c r="R1130" s="100"/>
      <c r="S1130" s="100"/>
      <c r="T1130" s="100"/>
      <c r="U1130" s="100"/>
      <c r="V1130" s="100"/>
      <c r="W1130" s="100"/>
      <c r="X1130" s="100"/>
      <c r="Z1130" s="100"/>
      <c r="AA1130" s="100"/>
      <c r="AB1130" s="100"/>
      <c r="AC1130" s="100"/>
      <c r="AD1130" s="100"/>
      <c r="AE1130" s="100"/>
      <c r="AF1130" s="100"/>
      <c r="AG1130" s="100"/>
      <c r="AH1130" s="100"/>
      <c r="AI1130" s="100"/>
      <c r="AJ1130" s="100"/>
      <c r="AK1130" s="100"/>
      <c r="AL1130" s="100"/>
      <c r="AM1130" s="97"/>
      <c r="AN1130" s="97"/>
      <c r="AO1130" s="97"/>
      <c r="AP1130" s="97"/>
      <c r="AQ1130" s="97"/>
      <c r="AR1130" s="97"/>
      <c r="AS1130" s="97"/>
      <c r="AT1130" s="97"/>
      <c r="AU1130" s="97"/>
      <c r="AV1130" s="97"/>
      <c r="AW1130" s="97"/>
      <c r="AX1130" s="97"/>
      <c r="AY1130" s="97"/>
      <c r="AZ1130" s="97"/>
      <c r="BA1130" s="97"/>
      <c r="BB1130" s="97"/>
      <c r="BC1130" s="97"/>
      <c r="BD1130" s="97"/>
      <c r="BE1130" s="97"/>
      <c r="BF1130" s="97"/>
      <c r="BG1130" s="97"/>
      <c r="BH1130" s="97"/>
      <c r="BI1130" s="97"/>
      <c r="BJ1130" s="97"/>
      <c r="BK1130" s="97"/>
      <c r="BL1130" s="97"/>
      <c r="BM1130" s="97"/>
      <c r="BN1130" s="97"/>
      <c r="BO1130" s="97"/>
      <c r="BP1130" s="97"/>
      <c r="BQ1130" s="97"/>
      <c r="BR1130" s="97"/>
      <c r="BS1130" s="97"/>
      <c r="BT1130" s="97"/>
      <c r="BU1130" s="97"/>
      <c r="BV1130" s="97"/>
      <c r="BW1130" s="97"/>
      <c r="BX1130" s="97"/>
      <c r="BY1130" s="97"/>
      <c r="BZ1130" s="97"/>
      <c r="CA1130" s="97"/>
      <c r="CB1130" s="97"/>
      <c r="CC1130" s="97"/>
      <c r="CD1130" s="97"/>
      <c r="CE1130" s="97"/>
      <c r="CF1130" s="97"/>
      <c r="CG1130" s="97"/>
      <c r="CH1130" s="97"/>
    </row>
    <row r="1131" spans="1:86">
      <c r="A1131" s="100"/>
      <c r="B1131" s="100"/>
      <c r="C1131" s="100"/>
      <c r="D1131" s="100"/>
      <c r="E1131" s="100"/>
      <c r="F1131" s="100"/>
      <c r="G1131" s="100"/>
      <c r="H1131" s="100"/>
      <c r="I1131" s="100"/>
      <c r="J1131" s="100"/>
      <c r="K1131" s="100"/>
      <c r="L1131" s="100"/>
      <c r="M1131" s="100"/>
      <c r="N1131" s="100"/>
      <c r="O1131" s="100"/>
      <c r="P1131" s="100"/>
      <c r="Q1131" s="100"/>
      <c r="R1131" s="100"/>
      <c r="S1131" s="100"/>
      <c r="T1131" s="100"/>
      <c r="U1131" s="100"/>
      <c r="V1131" s="100"/>
      <c r="W1131" s="100"/>
      <c r="X1131" s="100"/>
      <c r="Z1131" s="100"/>
      <c r="AA1131" s="100"/>
      <c r="AB1131" s="100"/>
      <c r="AC1131" s="100"/>
      <c r="AD1131" s="100"/>
      <c r="AE1131" s="100"/>
      <c r="AF1131" s="100"/>
      <c r="AG1131" s="100"/>
      <c r="AH1131" s="100"/>
      <c r="AI1131" s="100"/>
      <c r="AJ1131" s="100"/>
      <c r="AK1131" s="100"/>
      <c r="AL1131" s="100"/>
      <c r="AM1131" s="97"/>
      <c r="AN1131" s="97"/>
      <c r="AO1131" s="97"/>
      <c r="AP1131" s="97"/>
      <c r="AQ1131" s="97"/>
      <c r="AR1131" s="97"/>
      <c r="AS1131" s="97"/>
      <c r="AT1131" s="97"/>
      <c r="AU1131" s="97"/>
      <c r="AV1131" s="97"/>
      <c r="AW1131" s="97"/>
      <c r="AX1131" s="97"/>
      <c r="AY1131" s="97"/>
      <c r="AZ1131" s="97"/>
      <c r="BA1131" s="97"/>
      <c r="BB1131" s="97"/>
      <c r="BC1131" s="97"/>
      <c r="BD1131" s="97"/>
      <c r="BE1131" s="97"/>
      <c r="BF1131" s="97"/>
      <c r="BG1131" s="97"/>
      <c r="BH1131" s="97"/>
      <c r="BI1131" s="97"/>
      <c r="BJ1131" s="97"/>
      <c r="BK1131" s="97"/>
      <c r="BL1131" s="97"/>
      <c r="BM1131" s="97"/>
      <c r="BN1131" s="97"/>
      <c r="BO1131" s="97"/>
      <c r="BP1131" s="97"/>
      <c r="BQ1131" s="97"/>
      <c r="BR1131" s="97"/>
      <c r="BS1131" s="97"/>
      <c r="BT1131" s="97"/>
      <c r="BU1131" s="97"/>
      <c r="BV1131" s="97"/>
      <c r="BW1131" s="97"/>
      <c r="BX1131" s="97"/>
      <c r="BY1131" s="97"/>
      <c r="BZ1131" s="97"/>
      <c r="CA1131" s="97"/>
      <c r="CB1131" s="97"/>
      <c r="CC1131" s="97"/>
      <c r="CD1131" s="97"/>
      <c r="CE1131" s="97"/>
      <c r="CF1131" s="97"/>
      <c r="CG1131" s="97"/>
      <c r="CH1131" s="97"/>
    </row>
    <row r="1132" spans="1:86">
      <c r="A1132" s="100"/>
      <c r="B1132" s="100"/>
      <c r="C1132" s="100"/>
      <c r="D1132" s="100"/>
      <c r="E1132" s="100"/>
      <c r="F1132" s="100"/>
      <c r="G1132" s="100"/>
      <c r="H1132" s="100"/>
      <c r="I1132" s="100"/>
      <c r="J1132" s="100"/>
      <c r="K1132" s="100"/>
      <c r="L1132" s="100"/>
      <c r="M1132" s="100"/>
      <c r="N1132" s="100"/>
      <c r="O1132" s="100"/>
      <c r="P1132" s="100"/>
      <c r="Q1132" s="100"/>
      <c r="R1132" s="100"/>
      <c r="S1132" s="100"/>
      <c r="T1132" s="100"/>
      <c r="U1132" s="100"/>
      <c r="V1132" s="100"/>
      <c r="W1132" s="100"/>
      <c r="X1132" s="100"/>
      <c r="Z1132" s="100"/>
      <c r="AA1132" s="100"/>
      <c r="AB1132" s="100"/>
      <c r="AC1132" s="100"/>
      <c r="AD1132" s="100"/>
      <c r="AE1132" s="100"/>
      <c r="AF1132" s="100"/>
      <c r="AG1132" s="100"/>
      <c r="AH1132" s="100"/>
      <c r="AI1132" s="100"/>
      <c r="AJ1132" s="100"/>
      <c r="AK1132" s="100"/>
      <c r="AL1132" s="100"/>
      <c r="AM1132" s="97"/>
      <c r="AN1132" s="97"/>
      <c r="AO1132" s="97"/>
      <c r="AP1132" s="97"/>
      <c r="AQ1132" s="97"/>
      <c r="AR1132" s="97"/>
      <c r="AS1132" s="97"/>
      <c r="AT1132" s="97"/>
      <c r="AU1132" s="97"/>
      <c r="AV1132" s="97"/>
      <c r="AW1132" s="97"/>
      <c r="AX1132" s="97"/>
      <c r="AY1132" s="97"/>
      <c r="AZ1132" s="97"/>
      <c r="BA1132" s="97"/>
      <c r="BB1132" s="97"/>
      <c r="BC1132" s="97"/>
      <c r="BD1132" s="97"/>
      <c r="BE1132" s="97"/>
      <c r="BF1132" s="97"/>
      <c r="BG1132" s="97"/>
      <c r="BH1132" s="97"/>
      <c r="BI1132" s="97"/>
      <c r="BJ1132" s="97"/>
      <c r="BK1132" s="97"/>
      <c r="BL1132" s="97"/>
      <c r="BM1132" s="97"/>
      <c r="BN1132" s="97"/>
      <c r="BO1132" s="97"/>
      <c r="BP1132" s="97"/>
      <c r="BQ1132" s="97"/>
      <c r="BR1132" s="97"/>
      <c r="BS1132" s="97"/>
      <c r="BT1132" s="97"/>
      <c r="BU1132" s="97"/>
      <c r="BV1132" s="97"/>
      <c r="BW1132" s="97"/>
      <c r="BX1132" s="97"/>
      <c r="BY1132" s="97"/>
      <c r="BZ1132" s="97"/>
      <c r="CA1132" s="97"/>
      <c r="CB1132" s="97"/>
      <c r="CC1132" s="97"/>
      <c r="CD1132" s="97"/>
      <c r="CE1132" s="97"/>
      <c r="CF1132" s="97"/>
      <c r="CG1132" s="97"/>
      <c r="CH1132" s="97"/>
    </row>
    <row r="1133" spans="1:86">
      <c r="A1133" s="100"/>
      <c r="B1133" s="100"/>
      <c r="C1133" s="100"/>
      <c r="D1133" s="100"/>
      <c r="E1133" s="100"/>
      <c r="F1133" s="100"/>
      <c r="G1133" s="100"/>
      <c r="H1133" s="100"/>
      <c r="I1133" s="100"/>
      <c r="J1133" s="100"/>
      <c r="K1133" s="100"/>
      <c r="L1133" s="100"/>
      <c r="M1133" s="100"/>
      <c r="N1133" s="100"/>
      <c r="O1133" s="100"/>
      <c r="P1133" s="100"/>
      <c r="Q1133" s="100"/>
      <c r="R1133" s="100"/>
      <c r="S1133" s="100"/>
      <c r="T1133" s="100"/>
      <c r="U1133" s="100"/>
      <c r="V1133" s="100"/>
      <c r="W1133" s="100"/>
      <c r="X1133" s="100"/>
      <c r="Z1133" s="100"/>
      <c r="AA1133" s="100"/>
      <c r="AB1133" s="100"/>
      <c r="AC1133" s="100"/>
      <c r="AD1133" s="100"/>
      <c r="AE1133" s="100"/>
      <c r="AF1133" s="100"/>
      <c r="AG1133" s="100"/>
      <c r="AH1133" s="100"/>
      <c r="AI1133" s="100"/>
      <c r="AJ1133" s="100"/>
      <c r="AK1133" s="100"/>
      <c r="AL1133" s="100"/>
      <c r="AM1133" s="97"/>
      <c r="AN1133" s="97"/>
      <c r="AO1133" s="97"/>
      <c r="AP1133" s="97"/>
      <c r="AQ1133" s="97"/>
      <c r="AR1133" s="97"/>
      <c r="AS1133" s="97"/>
      <c r="AT1133" s="97"/>
      <c r="AU1133" s="97"/>
      <c r="AV1133" s="97"/>
      <c r="AW1133" s="97"/>
      <c r="AX1133" s="97"/>
      <c r="AY1133" s="97"/>
      <c r="AZ1133" s="97"/>
      <c r="BA1133" s="97"/>
      <c r="BB1133" s="97"/>
      <c r="BC1133" s="97"/>
      <c r="BD1133" s="97"/>
      <c r="BE1133" s="97"/>
      <c r="BF1133" s="97"/>
      <c r="BG1133" s="97"/>
      <c r="BH1133" s="97"/>
      <c r="BI1133" s="97"/>
      <c r="BJ1133" s="97"/>
      <c r="BK1133" s="97"/>
      <c r="BL1133" s="97"/>
      <c r="BM1133" s="97"/>
      <c r="BN1133" s="97"/>
      <c r="BO1133" s="97"/>
      <c r="BP1133" s="97"/>
      <c r="BQ1133" s="97"/>
      <c r="BR1133" s="97"/>
      <c r="BS1133" s="97"/>
      <c r="BT1133" s="97"/>
      <c r="BU1133" s="97"/>
      <c r="BV1133" s="97"/>
      <c r="BW1133" s="97"/>
      <c r="BX1133" s="97"/>
      <c r="BY1133" s="97"/>
      <c r="BZ1133" s="97"/>
      <c r="CA1133" s="97"/>
      <c r="CB1133" s="97"/>
      <c r="CC1133" s="97"/>
      <c r="CD1133" s="97"/>
      <c r="CE1133" s="97"/>
      <c r="CF1133" s="97"/>
      <c r="CG1133" s="97"/>
      <c r="CH1133" s="97"/>
    </row>
    <row r="1134" spans="1:86">
      <c r="A1134" s="100"/>
      <c r="B1134" s="100"/>
      <c r="C1134" s="100"/>
      <c r="D1134" s="100"/>
      <c r="E1134" s="100"/>
      <c r="F1134" s="100"/>
      <c r="G1134" s="100"/>
      <c r="H1134" s="100"/>
      <c r="I1134" s="100"/>
      <c r="J1134" s="100"/>
      <c r="K1134" s="100"/>
      <c r="L1134" s="100"/>
      <c r="M1134" s="100"/>
      <c r="N1134" s="100"/>
      <c r="O1134" s="100"/>
      <c r="P1134" s="100"/>
      <c r="Q1134" s="100"/>
      <c r="R1134" s="100"/>
      <c r="S1134" s="100"/>
      <c r="T1134" s="100"/>
      <c r="U1134" s="100"/>
      <c r="V1134" s="100"/>
      <c r="W1134" s="100"/>
      <c r="X1134" s="100"/>
      <c r="Z1134" s="100"/>
      <c r="AA1134" s="100"/>
      <c r="AB1134" s="100"/>
      <c r="AC1134" s="100"/>
      <c r="AD1134" s="100"/>
      <c r="AE1134" s="100"/>
      <c r="AF1134" s="100"/>
      <c r="AG1134" s="100"/>
      <c r="AH1134" s="100"/>
      <c r="AI1134" s="100"/>
      <c r="AJ1134" s="100"/>
      <c r="AK1134" s="100"/>
      <c r="AL1134" s="100"/>
      <c r="AM1134" s="97"/>
      <c r="AN1134" s="97"/>
      <c r="AO1134" s="97"/>
      <c r="AP1134" s="97"/>
      <c r="AQ1134" s="97"/>
      <c r="AR1134" s="97"/>
      <c r="AS1134" s="97"/>
      <c r="AT1134" s="97"/>
      <c r="AU1134" s="97"/>
      <c r="AV1134" s="97"/>
      <c r="AW1134" s="97"/>
      <c r="AX1134" s="97"/>
      <c r="AY1134" s="97"/>
      <c r="AZ1134" s="97"/>
      <c r="BA1134" s="97"/>
      <c r="BB1134" s="97"/>
      <c r="BC1134" s="97"/>
      <c r="BD1134" s="97"/>
      <c r="BE1134" s="97"/>
      <c r="BF1134" s="97"/>
      <c r="BG1134" s="97"/>
      <c r="BH1134" s="97"/>
      <c r="BI1134" s="97"/>
      <c r="BJ1134" s="97"/>
      <c r="BK1134" s="97"/>
      <c r="BL1134" s="97"/>
      <c r="BM1134" s="97"/>
      <c r="BN1134" s="97"/>
      <c r="BO1134" s="97"/>
      <c r="BP1134" s="97"/>
      <c r="BQ1134" s="97"/>
      <c r="BR1134" s="97"/>
      <c r="BS1134" s="97"/>
      <c r="BT1134" s="97"/>
      <c r="BU1134" s="97"/>
      <c r="BV1134" s="97"/>
      <c r="BW1134" s="97"/>
      <c r="BX1134" s="97"/>
      <c r="BY1134" s="97"/>
      <c r="BZ1134" s="97"/>
      <c r="CA1134" s="97"/>
      <c r="CB1134" s="97"/>
      <c r="CC1134" s="97"/>
      <c r="CD1134" s="97"/>
      <c r="CE1134" s="97"/>
      <c r="CF1134" s="97"/>
      <c r="CG1134" s="97"/>
      <c r="CH1134" s="97"/>
    </row>
    <row r="1135" spans="1:86">
      <c r="A1135" s="100"/>
      <c r="B1135" s="100"/>
      <c r="C1135" s="100"/>
      <c r="D1135" s="100"/>
      <c r="E1135" s="100"/>
      <c r="F1135" s="100"/>
      <c r="G1135" s="100"/>
      <c r="H1135" s="100"/>
      <c r="I1135" s="100"/>
      <c r="J1135" s="100"/>
      <c r="K1135" s="100"/>
      <c r="L1135" s="100"/>
      <c r="M1135" s="100"/>
      <c r="N1135" s="100"/>
      <c r="O1135" s="100"/>
      <c r="P1135" s="100"/>
      <c r="Q1135" s="100"/>
      <c r="R1135" s="100"/>
      <c r="S1135" s="100"/>
      <c r="T1135" s="100"/>
      <c r="U1135" s="100"/>
      <c r="V1135" s="100"/>
      <c r="W1135" s="100"/>
      <c r="X1135" s="100"/>
      <c r="Z1135" s="100"/>
      <c r="AA1135" s="100"/>
      <c r="AB1135" s="100"/>
      <c r="AC1135" s="100"/>
      <c r="AD1135" s="100"/>
      <c r="AE1135" s="100"/>
      <c r="AF1135" s="100"/>
      <c r="AG1135" s="100"/>
      <c r="AH1135" s="100"/>
      <c r="AI1135" s="100"/>
      <c r="AJ1135" s="100"/>
      <c r="AK1135" s="100"/>
      <c r="AL1135" s="100"/>
      <c r="AM1135" s="97"/>
      <c r="AN1135" s="97"/>
      <c r="AO1135" s="97"/>
      <c r="AP1135" s="97"/>
      <c r="AQ1135" s="97"/>
      <c r="AR1135" s="97"/>
      <c r="AS1135" s="97"/>
      <c r="AT1135" s="97"/>
      <c r="AU1135" s="97"/>
      <c r="AV1135" s="97"/>
      <c r="AW1135" s="97"/>
      <c r="AX1135" s="97"/>
      <c r="AY1135" s="97"/>
      <c r="AZ1135" s="97"/>
      <c r="BA1135" s="97"/>
      <c r="BB1135" s="97"/>
      <c r="BC1135" s="97"/>
      <c r="BD1135" s="97"/>
      <c r="BE1135" s="97"/>
      <c r="BF1135" s="97"/>
      <c r="BG1135" s="97"/>
      <c r="BH1135" s="97"/>
      <c r="BI1135" s="97"/>
      <c r="BJ1135" s="97"/>
      <c r="BK1135" s="97"/>
      <c r="BL1135" s="97"/>
      <c r="BM1135" s="97"/>
      <c r="BN1135" s="97"/>
      <c r="BO1135" s="97"/>
      <c r="BP1135" s="97"/>
      <c r="BQ1135" s="97"/>
      <c r="BR1135" s="97"/>
      <c r="BS1135" s="97"/>
      <c r="BT1135" s="97"/>
      <c r="BU1135" s="97"/>
      <c r="BV1135" s="97"/>
      <c r="BW1135" s="97"/>
      <c r="BX1135" s="97"/>
      <c r="BY1135" s="97"/>
      <c r="BZ1135" s="97"/>
      <c r="CA1135" s="97"/>
      <c r="CB1135" s="97"/>
      <c r="CC1135" s="97"/>
      <c r="CD1135" s="97"/>
      <c r="CE1135" s="97"/>
      <c r="CF1135" s="97"/>
      <c r="CG1135" s="97"/>
      <c r="CH1135" s="97"/>
    </row>
    <row r="1136" spans="1:86">
      <c r="A1136" s="100"/>
      <c r="B1136" s="100"/>
      <c r="C1136" s="100"/>
      <c r="D1136" s="100"/>
      <c r="E1136" s="100"/>
      <c r="F1136" s="100"/>
      <c r="G1136" s="100"/>
      <c r="H1136" s="100"/>
      <c r="I1136" s="100"/>
      <c r="J1136" s="100"/>
      <c r="K1136" s="100"/>
      <c r="L1136" s="100"/>
      <c r="M1136" s="100"/>
      <c r="N1136" s="100"/>
      <c r="O1136" s="100"/>
      <c r="P1136" s="100"/>
      <c r="Q1136" s="100"/>
      <c r="R1136" s="100"/>
      <c r="S1136" s="100"/>
      <c r="T1136" s="100"/>
      <c r="U1136" s="100"/>
      <c r="V1136" s="100"/>
      <c r="W1136" s="100"/>
      <c r="X1136" s="100"/>
      <c r="Z1136" s="100"/>
      <c r="AA1136" s="100"/>
      <c r="AB1136" s="100"/>
      <c r="AC1136" s="100"/>
      <c r="AD1136" s="100"/>
      <c r="AE1136" s="100"/>
      <c r="AF1136" s="100"/>
      <c r="AG1136" s="100"/>
      <c r="AH1136" s="100"/>
      <c r="AI1136" s="100"/>
      <c r="AJ1136" s="100"/>
      <c r="AK1136" s="100"/>
      <c r="AL1136" s="100"/>
      <c r="AM1136" s="97"/>
      <c r="AN1136" s="97"/>
      <c r="AO1136" s="97"/>
      <c r="AP1136" s="97"/>
      <c r="AQ1136" s="97"/>
      <c r="AR1136" s="97"/>
      <c r="AS1136" s="97"/>
      <c r="AT1136" s="97"/>
      <c r="AU1136" s="97"/>
      <c r="AV1136" s="97"/>
      <c r="AW1136" s="97"/>
      <c r="AX1136" s="97"/>
      <c r="AY1136" s="97"/>
      <c r="AZ1136" s="97"/>
      <c r="BA1136" s="97"/>
      <c r="BB1136" s="97"/>
      <c r="BC1136" s="97"/>
      <c r="BD1136" s="97"/>
      <c r="BE1136" s="97"/>
      <c r="BF1136" s="97"/>
      <c r="BG1136" s="97"/>
      <c r="BH1136" s="97"/>
      <c r="BI1136" s="97"/>
      <c r="BJ1136" s="97"/>
      <c r="BK1136" s="97"/>
      <c r="BL1136" s="97"/>
      <c r="BM1136" s="97"/>
      <c r="BN1136" s="97"/>
      <c r="BO1136" s="97"/>
      <c r="BP1136" s="97"/>
      <c r="BQ1136" s="97"/>
      <c r="BR1136" s="97"/>
      <c r="BS1136" s="97"/>
      <c r="BT1136" s="97"/>
      <c r="BU1136" s="97"/>
      <c r="BV1136" s="97"/>
      <c r="BW1136" s="97"/>
      <c r="BX1136" s="97"/>
      <c r="BY1136" s="97"/>
      <c r="BZ1136" s="97"/>
      <c r="CA1136" s="97"/>
      <c r="CB1136" s="97"/>
      <c r="CC1136" s="97"/>
      <c r="CD1136" s="97"/>
      <c r="CE1136" s="97"/>
      <c r="CF1136" s="97"/>
      <c r="CG1136" s="97"/>
      <c r="CH1136" s="97"/>
    </row>
    <row r="1137" spans="1:86">
      <c r="A1137" s="100"/>
      <c r="B1137" s="100"/>
      <c r="C1137" s="100"/>
      <c r="D1137" s="100"/>
      <c r="E1137" s="100"/>
      <c r="F1137" s="100"/>
      <c r="G1137" s="100"/>
      <c r="H1137" s="100"/>
      <c r="I1137" s="100"/>
      <c r="J1137" s="100"/>
      <c r="K1137" s="100"/>
      <c r="L1137" s="100"/>
      <c r="M1137" s="100"/>
      <c r="N1137" s="100"/>
      <c r="O1137" s="100"/>
      <c r="P1137" s="100"/>
      <c r="Q1137" s="100"/>
      <c r="R1137" s="100"/>
      <c r="S1137" s="100"/>
      <c r="T1137" s="100"/>
      <c r="U1137" s="100"/>
      <c r="V1137" s="100"/>
      <c r="W1137" s="100"/>
      <c r="X1137" s="100"/>
      <c r="Z1137" s="100"/>
      <c r="AA1137" s="100"/>
      <c r="AB1137" s="100"/>
      <c r="AC1137" s="100"/>
      <c r="AD1137" s="100"/>
      <c r="AE1137" s="100"/>
      <c r="AF1137" s="100"/>
      <c r="AG1137" s="100"/>
      <c r="AH1137" s="100"/>
      <c r="AI1137" s="100"/>
      <c r="AJ1137" s="100"/>
      <c r="AK1137" s="100"/>
      <c r="AL1137" s="100"/>
      <c r="AM1137" s="97"/>
      <c r="AN1137" s="97"/>
      <c r="AO1137" s="97"/>
      <c r="AP1137" s="97"/>
      <c r="AQ1137" s="97"/>
      <c r="AR1137" s="97"/>
      <c r="AS1137" s="97"/>
      <c r="AT1137" s="97"/>
      <c r="AU1137" s="97"/>
      <c r="AV1137" s="97"/>
      <c r="AW1137" s="97"/>
      <c r="AX1137" s="97"/>
      <c r="AY1137" s="97"/>
      <c r="AZ1137" s="97"/>
      <c r="BA1137" s="97"/>
      <c r="BB1137" s="97"/>
      <c r="BC1137" s="97"/>
      <c r="BD1137" s="97"/>
      <c r="BE1137" s="97"/>
      <c r="BF1137" s="97"/>
      <c r="BG1137" s="97"/>
      <c r="BH1137" s="97"/>
      <c r="BI1137" s="97"/>
      <c r="BJ1137" s="97"/>
      <c r="BK1137" s="97"/>
      <c r="BL1137" s="97"/>
      <c r="BM1137" s="97"/>
      <c r="BN1137" s="97"/>
      <c r="BO1137" s="97"/>
      <c r="BP1137" s="97"/>
      <c r="BQ1137" s="97"/>
      <c r="BR1137" s="97"/>
      <c r="BS1137" s="97"/>
      <c r="BT1137" s="97"/>
      <c r="BU1137" s="97"/>
      <c r="BV1137" s="97"/>
      <c r="BW1137" s="97"/>
      <c r="BX1137" s="97"/>
      <c r="BY1137" s="97"/>
      <c r="BZ1137" s="97"/>
      <c r="CA1137" s="97"/>
      <c r="CB1137" s="97"/>
      <c r="CC1137" s="97"/>
      <c r="CD1137" s="97"/>
      <c r="CE1137" s="97"/>
      <c r="CF1137" s="97"/>
      <c r="CG1137" s="97"/>
      <c r="CH1137" s="97"/>
    </row>
    <row r="1138" spans="1:86">
      <c r="A1138" s="100"/>
      <c r="B1138" s="100"/>
      <c r="C1138" s="100"/>
      <c r="D1138" s="100"/>
      <c r="E1138" s="100"/>
      <c r="F1138" s="100"/>
      <c r="G1138" s="100"/>
      <c r="H1138" s="100"/>
      <c r="I1138" s="100"/>
      <c r="J1138" s="100"/>
      <c r="K1138" s="100"/>
      <c r="L1138" s="100"/>
      <c r="M1138" s="100"/>
      <c r="N1138" s="100"/>
      <c r="O1138" s="100"/>
      <c r="P1138" s="100"/>
      <c r="Q1138" s="100"/>
      <c r="R1138" s="100"/>
      <c r="S1138" s="100"/>
      <c r="T1138" s="100"/>
      <c r="U1138" s="100"/>
      <c r="V1138" s="100"/>
      <c r="W1138" s="100"/>
      <c r="X1138" s="100"/>
      <c r="Z1138" s="100"/>
      <c r="AA1138" s="100"/>
      <c r="AB1138" s="100"/>
      <c r="AC1138" s="100"/>
      <c r="AD1138" s="100"/>
      <c r="AE1138" s="100"/>
      <c r="AF1138" s="100"/>
      <c r="AG1138" s="100"/>
      <c r="AH1138" s="100"/>
      <c r="AI1138" s="100"/>
      <c r="AJ1138" s="100"/>
      <c r="AK1138" s="100"/>
      <c r="AL1138" s="100"/>
      <c r="AM1138" s="97"/>
      <c r="AN1138" s="97"/>
      <c r="AO1138" s="97"/>
      <c r="AP1138" s="97"/>
      <c r="AQ1138" s="97"/>
      <c r="AR1138" s="97"/>
      <c r="AS1138" s="97"/>
      <c r="AT1138" s="97"/>
      <c r="AU1138" s="97"/>
      <c r="AV1138" s="97"/>
      <c r="AW1138" s="97"/>
      <c r="AX1138" s="97"/>
      <c r="AY1138" s="97"/>
      <c r="AZ1138" s="97"/>
      <c r="BA1138" s="97"/>
      <c r="BB1138" s="97"/>
      <c r="BC1138" s="97"/>
      <c r="BD1138" s="97"/>
      <c r="BE1138" s="97"/>
      <c r="BF1138" s="97"/>
      <c r="BG1138" s="97"/>
      <c r="BH1138" s="97"/>
      <c r="BI1138" s="97"/>
      <c r="BJ1138" s="97"/>
      <c r="BK1138" s="97"/>
      <c r="BL1138" s="97"/>
      <c r="BM1138" s="97"/>
      <c r="BN1138" s="97"/>
      <c r="BO1138" s="97"/>
      <c r="BP1138" s="97"/>
      <c r="BQ1138" s="97"/>
      <c r="BR1138" s="97"/>
      <c r="BS1138" s="97"/>
      <c r="BT1138" s="97"/>
      <c r="BU1138" s="97"/>
      <c r="BV1138" s="97"/>
      <c r="BW1138" s="97"/>
      <c r="BX1138" s="97"/>
      <c r="BY1138" s="97"/>
      <c r="BZ1138" s="97"/>
      <c r="CA1138" s="97"/>
      <c r="CB1138" s="97"/>
      <c r="CC1138" s="97"/>
      <c r="CD1138" s="97"/>
      <c r="CE1138" s="97"/>
      <c r="CF1138" s="97"/>
      <c r="CG1138" s="97"/>
      <c r="CH1138" s="97"/>
    </row>
    <row r="1139" spans="1:86">
      <c r="A1139" s="100"/>
      <c r="B1139" s="100"/>
      <c r="C1139" s="100"/>
      <c r="D1139" s="100"/>
      <c r="E1139" s="100"/>
      <c r="F1139" s="100"/>
      <c r="G1139" s="100"/>
      <c r="H1139" s="100"/>
      <c r="I1139" s="100"/>
      <c r="J1139" s="100"/>
      <c r="K1139" s="100"/>
      <c r="L1139" s="100"/>
      <c r="M1139" s="100"/>
      <c r="N1139" s="100"/>
      <c r="O1139" s="100"/>
      <c r="P1139" s="100"/>
      <c r="Q1139" s="100"/>
      <c r="R1139" s="100"/>
      <c r="S1139" s="100"/>
      <c r="T1139" s="100"/>
      <c r="U1139" s="100"/>
      <c r="V1139" s="100"/>
      <c r="W1139" s="100"/>
      <c r="X1139" s="100"/>
      <c r="Z1139" s="100"/>
      <c r="AA1139" s="100"/>
      <c r="AB1139" s="100"/>
      <c r="AC1139" s="100"/>
      <c r="AD1139" s="100"/>
      <c r="AE1139" s="100"/>
      <c r="AF1139" s="100"/>
      <c r="AG1139" s="100"/>
      <c r="AH1139" s="100"/>
      <c r="AI1139" s="100"/>
      <c r="AJ1139" s="100"/>
      <c r="AK1139" s="100"/>
      <c r="AL1139" s="100"/>
      <c r="AM1139" s="97"/>
      <c r="AN1139" s="97"/>
      <c r="AO1139" s="97"/>
      <c r="AP1139" s="97"/>
      <c r="AQ1139" s="97"/>
      <c r="AR1139" s="97"/>
      <c r="AS1139" s="97"/>
      <c r="AT1139" s="97"/>
      <c r="AU1139" s="97"/>
      <c r="AV1139" s="97"/>
      <c r="AW1139" s="97"/>
      <c r="AX1139" s="97"/>
      <c r="AY1139" s="97"/>
      <c r="AZ1139" s="97"/>
      <c r="BA1139" s="97"/>
      <c r="BB1139" s="97"/>
      <c r="BC1139" s="97"/>
      <c r="BD1139" s="97"/>
      <c r="BE1139" s="97"/>
      <c r="BF1139" s="97"/>
      <c r="BG1139" s="97"/>
      <c r="BH1139" s="97"/>
      <c r="BI1139" s="97"/>
      <c r="BJ1139" s="97"/>
      <c r="BK1139" s="97"/>
      <c r="BL1139" s="97"/>
      <c r="BM1139" s="97"/>
      <c r="BN1139" s="97"/>
      <c r="BO1139" s="97"/>
      <c r="BP1139" s="97"/>
      <c r="BQ1139" s="97"/>
      <c r="BR1139" s="97"/>
      <c r="BS1139" s="97"/>
      <c r="BT1139" s="97"/>
      <c r="BU1139" s="97"/>
      <c r="BV1139" s="97"/>
      <c r="BW1139" s="97"/>
      <c r="BX1139" s="97"/>
      <c r="BY1139" s="97"/>
      <c r="BZ1139" s="97"/>
      <c r="CA1139" s="97"/>
      <c r="CB1139" s="97"/>
      <c r="CC1139" s="97"/>
      <c r="CD1139" s="97"/>
      <c r="CE1139" s="97"/>
      <c r="CF1139" s="97"/>
      <c r="CG1139" s="97"/>
      <c r="CH1139" s="97"/>
    </row>
    <row r="1140" spans="1:86">
      <c r="A1140" s="100"/>
      <c r="B1140" s="100"/>
      <c r="C1140" s="100"/>
      <c r="D1140" s="100"/>
      <c r="E1140" s="100"/>
      <c r="F1140" s="100"/>
      <c r="G1140" s="100"/>
      <c r="H1140" s="100"/>
      <c r="I1140" s="100"/>
      <c r="J1140" s="100"/>
      <c r="K1140" s="100"/>
      <c r="L1140" s="100"/>
      <c r="M1140" s="100"/>
      <c r="N1140" s="100"/>
      <c r="O1140" s="100"/>
      <c r="P1140" s="100"/>
      <c r="Q1140" s="100"/>
      <c r="R1140" s="100"/>
      <c r="S1140" s="100"/>
      <c r="T1140" s="100"/>
      <c r="U1140" s="100"/>
      <c r="V1140" s="100"/>
      <c r="W1140" s="100"/>
      <c r="X1140" s="100"/>
      <c r="Z1140" s="100"/>
      <c r="AA1140" s="100"/>
      <c r="AB1140" s="100"/>
      <c r="AC1140" s="100"/>
      <c r="AD1140" s="100"/>
      <c r="AE1140" s="100"/>
      <c r="AF1140" s="100"/>
      <c r="AG1140" s="100"/>
      <c r="AH1140" s="100"/>
      <c r="AI1140" s="100"/>
      <c r="AJ1140" s="100"/>
      <c r="AK1140" s="100"/>
      <c r="AL1140" s="100"/>
      <c r="AM1140" s="97"/>
      <c r="AN1140" s="97"/>
      <c r="AO1140" s="97"/>
      <c r="AP1140" s="97"/>
      <c r="AQ1140" s="97"/>
      <c r="AR1140" s="97"/>
      <c r="AS1140" s="97"/>
      <c r="AT1140" s="97"/>
      <c r="AU1140" s="97"/>
      <c r="AV1140" s="97"/>
      <c r="AW1140" s="97"/>
      <c r="AX1140" s="97"/>
      <c r="AY1140" s="97"/>
      <c r="AZ1140" s="97"/>
      <c r="BA1140" s="97"/>
      <c r="BB1140" s="97"/>
      <c r="BC1140" s="97"/>
      <c r="BD1140" s="97"/>
      <c r="BE1140" s="97"/>
      <c r="BF1140" s="97"/>
      <c r="BG1140" s="97"/>
      <c r="BH1140" s="97"/>
      <c r="BI1140" s="97"/>
      <c r="BJ1140" s="97"/>
      <c r="BK1140" s="97"/>
      <c r="BL1140" s="97"/>
      <c r="BM1140" s="97"/>
      <c r="BN1140" s="97"/>
      <c r="BO1140" s="97"/>
      <c r="BP1140" s="97"/>
      <c r="BQ1140" s="97"/>
      <c r="BR1140" s="97"/>
      <c r="BS1140" s="97"/>
      <c r="BT1140" s="97"/>
      <c r="BU1140" s="97"/>
      <c r="BV1140" s="97"/>
      <c r="BW1140" s="97"/>
      <c r="BX1140" s="97"/>
      <c r="BY1140" s="97"/>
      <c r="BZ1140" s="97"/>
      <c r="CA1140" s="97"/>
      <c r="CB1140" s="97"/>
      <c r="CC1140" s="97"/>
      <c r="CD1140" s="97"/>
      <c r="CE1140" s="97"/>
      <c r="CF1140" s="97"/>
      <c r="CG1140" s="97"/>
      <c r="CH1140" s="97"/>
    </row>
    <row r="1141" spans="1:86">
      <c r="A1141" s="100"/>
      <c r="B1141" s="100"/>
      <c r="C1141" s="100"/>
      <c r="D1141" s="100"/>
      <c r="E1141" s="100"/>
      <c r="F1141" s="100"/>
      <c r="G1141" s="100"/>
      <c r="H1141" s="100"/>
      <c r="I1141" s="100"/>
      <c r="J1141" s="100"/>
      <c r="K1141" s="100"/>
      <c r="L1141" s="100"/>
      <c r="M1141" s="100"/>
      <c r="N1141" s="100"/>
      <c r="O1141" s="100"/>
      <c r="P1141" s="100"/>
      <c r="Q1141" s="100"/>
      <c r="R1141" s="100"/>
      <c r="S1141" s="100"/>
      <c r="T1141" s="100"/>
      <c r="U1141" s="100"/>
      <c r="V1141" s="100"/>
      <c r="W1141" s="100"/>
      <c r="X1141" s="100"/>
      <c r="Z1141" s="100"/>
      <c r="AA1141" s="100"/>
      <c r="AB1141" s="100"/>
      <c r="AC1141" s="100"/>
      <c r="AD1141" s="100"/>
      <c r="AE1141" s="100"/>
      <c r="AF1141" s="100"/>
      <c r="AG1141" s="100"/>
      <c r="AH1141" s="100"/>
      <c r="AI1141" s="100"/>
      <c r="AJ1141" s="100"/>
      <c r="AK1141" s="100"/>
      <c r="AL1141" s="100"/>
      <c r="AM1141" s="97"/>
      <c r="AN1141" s="97"/>
      <c r="AO1141" s="97"/>
      <c r="AP1141" s="97"/>
      <c r="AQ1141" s="97"/>
      <c r="AR1141" s="97"/>
      <c r="AS1141" s="97"/>
      <c r="AT1141" s="97"/>
      <c r="AU1141" s="97"/>
      <c r="AV1141" s="97"/>
      <c r="AW1141" s="97"/>
      <c r="AX1141" s="97"/>
      <c r="AY1141" s="97"/>
      <c r="AZ1141" s="97"/>
      <c r="BA1141" s="97"/>
      <c r="BB1141" s="97"/>
      <c r="BC1141" s="97"/>
      <c r="BD1141" s="97"/>
      <c r="BE1141" s="97"/>
      <c r="BF1141" s="97"/>
      <c r="BG1141" s="97"/>
      <c r="BH1141" s="97"/>
      <c r="BI1141" s="97"/>
      <c r="BJ1141" s="97"/>
      <c r="BK1141" s="97"/>
      <c r="BL1141" s="97"/>
      <c r="BM1141" s="97"/>
      <c r="BN1141" s="97"/>
      <c r="BO1141" s="97"/>
      <c r="BP1141" s="97"/>
      <c r="BQ1141" s="97"/>
      <c r="BR1141" s="97"/>
      <c r="BS1141" s="97"/>
      <c r="BT1141" s="97"/>
      <c r="BU1141" s="97"/>
      <c r="BV1141" s="97"/>
      <c r="BW1141" s="97"/>
      <c r="BX1141" s="97"/>
      <c r="BY1141" s="97"/>
      <c r="BZ1141" s="97"/>
      <c r="CA1141" s="97"/>
      <c r="CB1141" s="97"/>
      <c r="CC1141" s="97"/>
      <c r="CD1141" s="97"/>
      <c r="CE1141" s="97"/>
      <c r="CF1141" s="97"/>
      <c r="CG1141" s="97"/>
      <c r="CH1141" s="97"/>
    </row>
    <row r="1142" spans="1:86">
      <c r="A1142" s="100"/>
      <c r="B1142" s="100"/>
      <c r="C1142" s="100"/>
      <c r="D1142" s="100"/>
      <c r="E1142" s="100"/>
      <c r="F1142" s="100"/>
      <c r="G1142" s="100"/>
      <c r="H1142" s="100"/>
      <c r="I1142" s="100"/>
      <c r="J1142" s="100"/>
      <c r="K1142" s="100"/>
      <c r="L1142" s="100"/>
      <c r="M1142" s="100"/>
      <c r="N1142" s="100"/>
      <c r="O1142" s="100"/>
      <c r="P1142" s="100"/>
      <c r="Q1142" s="100"/>
      <c r="R1142" s="100"/>
      <c r="S1142" s="100"/>
      <c r="T1142" s="100"/>
      <c r="U1142" s="100"/>
      <c r="V1142" s="100"/>
      <c r="W1142" s="100"/>
      <c r="X1142" s="100"/>
      <c r="Z1142" s="100"/>
      <c r="AA1142" s="100"/>
      <c r="AB1142" s="100"/>
      <c r="AC1142" s="100"/>
      <c r="AD1142" s="100"/>
      <c r="AE1142" s="100"/>
      <c r="AF1142" s="100"/>
      <c r="AG1142" s="100"/>
      <c r="AH1142" s="100"/>
      <c r="AI1142" s="100"/>
      <c r="AJ1142" s="100"/>
      <c r="AK1142" s="100"/>
      <c r="AL1142" s="100"/>
      <c r="AM1142" s="97"/>
      <c r="AN1142" s="97"/>
      <c r="AO1142" s="97"/>
      <c r="AP1142" s="97"/>
      <c r="AQ1142" s="97"/>
      <c r="AR1142" s="97"/>
      <c r="AS1142" s="97"/>
      <c r="AT1142" s="97"/>
      <c r="AU1142" s="97"/>
      <c r="AV1142" s="97"/>
      <c r="AW1142" s="97"/>
      <c r="AX1142" s="97"/>
      <c r="AY1142" s="97"/>
      <c r="AZ1142" s="97"/>
      <c r="BA1142" s="97"/>
      <c r="BB1142" s="97"/>
      <c r="BC1142" s="97"/>
      <c r="BD1142" s="97"/>
      <c r="BE1142" s="97"/>
      <c r="BF1142" s="97"/>
      <c r="BG1142" s="97"/>
      <c r="BH1142" s="97"/>
      <c r="BI1142" s="97"/>
      <c r="BJ1142" s="97"/>
      <c r="BK1142" s="97"/>
      <c r="BL1142" s="97"/>
      <c r="BM1142" s="97"/>
      <c r="BN1142" s="97"/>
      <c r="BO1142" s="97"/>
      <c r="BP1142" s="97"/>
      <c r="BQ1142" s="97"/>
      <c r="BR1142" s="97"/>
      <c r="BS1142" s="97"/>
      <c r="BT1142" s="97"/>
      <c r="BU1142" s="97"/>
      <c r="BV1142" s="97"/>
      <c r="BW1142" s="97"/>
      <c r="BX1142" s="97"/>
      <c r="BY1142" s="97"/>
      <c r="BZ1142" s="97"/>
      <c r="CA1142" s="97"/>
      <c r="CB1142" s="97"/>
      <c r="CC1142" s="97"/>
      <c r="CD1142" s="97"/>
      <c r="CE1142" s="97"/>
      <c r="CF1142" s="97"/>
      <c r="CG1142" s="97"/>
      <c r="CH1142" s="97"/>
    </row>
    <row r="1143" spans="1:86">
      <c r="A1143" s="100"/>
      <c r="B1143" s="100"/>
      <c r="C1143" s="100"/>
      <c r="D1143" s="100"/>
      <c r="E1143" s="100"/>
      <c r="F1143" s="100"/>
      <c r="G1143" s="100"/>
      <c r="H1143" s="100"/>
      <c r="I1143" s="100"/>
      <c r="J1143" s="100"/>
      <c r="K1143" s="100"/>
      <c r="L1143" s="100"/>
      <c r="M1143" s="100"/>
      <c r="N1143" s="100"/>
      <c r="O1143" s="100"/>
      <c r="P1143" s="100"/>
      <c r="Q1143" s="100"/>
      <c r="R1143" s="100"/>
      <c r="S1143" s="100"/>
      <c r="T1143" s="100"/>
      <c r="U1143" s="100"/>
      <c r="V1143" s="100"/>
      <c r="W1143" s="100"/>
      <c r="X1143" s="100"/>
      <c r="Z1143" s="100"/>
      <c r="AA1143" s="100"/>
      <c r="AB1143" s="100"/>
      <c r="AC1143" s="100"/>
      <c r="AD1143" s="100"/>
      <c r="AE1143" s="100"/>
      <c r="AF1143" s="100"/>
      <c r="AG1143" s="100"/>
      <c r="AH1143" s="100"/>
      <c r="AI1143" s="100"/>
      <c r="AJ1143" s="100"/>
      <c r="AK1143" s="100"/>
      <c r="AL1143" s="100"/>
      <c r="AM1143" s="97"/>
      <c r="AN1143" s="97"/>
      <c r="AO1143" s="97"/>
      <c r="AP1143" s="97"/>
      <c r="AQ1143" s="97"/>
      <c r="AR1143" s="97"/>
      <c r="AS1143" s="97"/>
      <c r="AT1143" s="97"/>
      <c r="AU1143" s="97"/>
      <c r="AV1143" s="97"/>
      <c r="AW1143" s="97"/>
      <c r="AX1143" s="97"/>
      <c r="AY1143" s="97"/>
      <c r="AZ1143" s="97"/>
      <c r="BA1143" s="97"/>
      <c r="BB1143" s="97"/>
      <c r="BC1143" s="97"/>
      <c r="BD1143" s="97"/>
      <c r="BE1143" s="97"/>
      <c r="BF1143" s="97"/>
      <c r="BG1143" s="97"/>
      <c r="BH1143" s="97"/>
      <c r="BI1143" s="97"/>
      <c r="BJ1143" s="97"/>
      <c r="BK1143" s="97"/>
      <c r="BL1143" s="97"/>
      <c r="BM1143" s="97"/>
      <c r="BN1143" s="97"/>
      <c r="BO1143" s="97"/>
      <c r="BP1143" s="97"/>
      <c r="BQ1143" s="97"/>
      <c r="BR1143" s="97"/>
      <c r="BS1143" s="97"/>
      <c r="BT1143" s="97"/>
      <c r="BU1143" s="97"/>
      <c r="BV1143" s="97"/>
      <c r="BW1143" s="97"/>
      <c r="BX1143" s="97"/>
      <c r="BY1143" s="97"/>
      <c r="BZ1143" s="97"/>
      <c r="CA1143" s="97"/>
      <c r="CB1143" s="97"/>
      <c r="CC1143" s="97"/>
      <c r="CD1143" s="97"/>
      <c r="CE1143" s="97"/>
      <c r="CF1143" s="97"/>
      <c r="CG1143" s="97"/>
      <c r="CH1143" s="97"/>
    </row>
    <row r="1144" spans="1:86">
      <c r="A1144" s="100"/>
      <c r="B1144" s="100"/>
      <c r="C1144" s="100"/>
      <c r="D1144" s="100"/>
      <c r="E1144" s="100"/>
      <c r="F1144" s="100"/>
      <c r="G1144" s="100"/>
      <c r="H1144" s="100"/>
      <c r="I1144" s="100"/>
      <c r="J1144" s="100"/>
      <c r="K1144" s="100"/>
      <c r="L1144" s="100"/>
      <c r="M1144" s="100"/>
      <c r="N1144" s="100"/>
      <c r="O1144" s="100"/>
      <c r="P1144" s="100"/>
      <c r="Q1144" s="100"/>
      <c r="R1144" s="100"/>
      <c r="S1144" s="100"/>
      <c r="T1144" s="100"/>
      <c r="U1144" s="100"/>
      <c r="V1144" s="100"/>
      <c r="W1144" s="100"/>
      <c r="X1144" s="100"/>
      <c r="Z1144" s="100"/>
      <c r="AA1144" s="100"/>
      <c r="AB1144" s="100"/>
      <c r="AC1144" s="100"/>
      <c r="AD1144" s="100"/>
      <c r="AE1144" s="100"/>
      <c r="AF1144" s="100"/>
      <c r="AG1144" s="100"/>
      <c r="AH1144" s="100"/>
      <c r="AI1144" s="100"/>
      <c r="AJ1144" s="100"/>
      <c r="AK1144" s="100"/>
      <c r="AL1144" s="100"/>
      <c r="AM1144" s="97"/>
      <c r="AN1144" s="97"/>
      <c r="AO1144" s="97"/>
      <c r="AP1144" s="97"/>
      <c r="AQ1144" s="97"/>
      <c r="AR1144" s="97"/>
      <c r="AS1144" s="97"/>
      <c r="AT1144" s="97"/>
      <c r="AU1144" s="97"/>
      <c r="AV1144" s="97"/>
      <c r="AW1144" s="97"/>
      <c r="AX1144" s="97"/>
      <c r="AY1144" s="97"/>
      <c r="AZ1144" s="97"/>
      <c r="BA1144" s="97"/>
      <c r="BB1144" s="97"/>
      <c r="BC1144" s="97"/>
      <c r="BD1144" s="97"/>
      <c r="BE1144" s="97"/>
      <c r="BF1144" s="97"/>
      <c r="BG1144" s="97"/>
      <c r="BH1144" s="97"/>
      <c r="BI1144" s="97"/>
      <c r="BJ1144" s="97"/>
      <c r="BK1144" s="97"/>
      <c r="BL1144" s="97"/>
      <c r="BM1144" s="97"/>
      <c r="BN1144" s="97"/>
      <c r="BO1144" s="97"/>
      <c r="BP1144" s="97"/>
      <c r="BQ1144" s="97"/>
      <c r="BR1144" s="97"/>
      <c r="BS1144" s="97"/>
      <c r="BT1144" s="97"/>
      <c r="BU1144" s="97"/>
      <c r="BV1144" s="97"/>
      <c r="BW1144" s="97"/>
      <c r="BX1144" s="97"/>
      <c r="BY1144" s="97"/>
      <c r="BZ1144" s="97"/>
      <c r="CA1144" s="97"/>
      <c r="CB1144" s="97"/>
      <c r="CC1144" s="97"/>
      <c r="CD1144" s="97"/>
      <c r="CE1144" s="97"/>
      <c r="CF1144" s="97"/>
      <c r="CG1144" s="97"/>
      <c r="CH1144" s="97"/>
    </row>
    <row r="1145" spans="1:86">
      <c r="A1145" s="100"/>
      <c r="B1145" s="100"/>
      <c r="C1145" s="100"/>
      <c r="D1145" s="100"/>
      <c r="E1145" s="100"/>
      <c r="F1145" s="100"/>
      <c r="G1145" s="100"/>
      <c r="H1145" s="100"/>
      <c r="I1145" s="100"/>
      <c r="J1145" s="100"/>
      <c r="K1145" s="100"/>
      <c r="L1145" s="100"/>
      <c r="M1145" s="100"/>
      <c r="N1145" s="100"/>
      <c r="O1145" s="100"/>
      <c r="P1145" s="100"/>
      <c r="Q1145" s="100"/>
      <c r="R1145" s="100"/>
      <c r="S1145" s="100"/>
      <c r="T1145" s="100"/>
      <c r="U1145" s="100"/>
      <c r="V1145" s="100"/>
      <c r="W1145" s="100"/>
      <c r="X1145" s="100"/>
      <c r="Z1145" s="100"/>
      <c r="AA1145" s="100"/>
      <c r="AB1145" s="100"/>
      <c r="AC1145" s="100"/>
      <c r="AD1145" s="100"/>
      <c r="AE1145" s="100"/>
      <c r="AF1145" s="100"/>
      <c r="AG1145" s="100"/>
      <c r="AH1145" s="100"/>
      <c r="AI1145" s="100"/>
      <c r="AJ1145" s="100"/>
      <c r="AK1145" s="100"/>
      <c r="AL1145" s="100"/>
      <c r="AM1145" s="97"/>
      <c r="AN1145" s="97"/>
      <c r="AO1145" s="97"/>
      <c r="AP1145" s="97"/>
      <c r="AQ1145" s="97"/>
      <c r="AR1145" s="97"/>
      <c r="AS1145" s="97"/>
      <c r="AT1145" s="97"/>
      <c r="AU1145" s="97"/>
      <c r="AV1145" s="97"/>
      <c r="AW1145" s="97"/>
      <c r="AX1145" s="97"/>
      <c r="AY1145" s="97"/>
      <c r="AZ1145" s="97"/>
      <c r="BA1145" s="97"/>
      <c r="BB1145" s="97"/>
      <c r="BC1145" s="97"/>
      <c r="BD1145" s="97"/>
      <c r="BE1145" s="97"/>
      <c r="BF1145" s="97"/>
      <c r="BG1145" s="97"/>
      <c r="BH1145" s="97"/>
      <c r="BI1145" s="97"/>
      <c r="BJ1145" s="97"/>
      <c r="BK1145" s="97"/>
      <c r="BL1145" s="97"/>
      <c r="BM1145" s="97"/>
      <c r="BN1145" s="97"/>
      <c r="BO1145" s="97"/>
      <c r="BP1145" s="97"/>
      <c r="BQ1145" s="97"/>
      <c r="BR1145" s="97"/>
      <c r="BS1145" s="97"/>
      <c r="BT1145" s="97"/>
      <c r="BU1145" s="97"/>
      <c r="BV1145" s="97"/>
      <c r="BW1145" s="97"/>
      <c r="BX1145" s="97"/>
      <c r="BY1145" s="97"/>
      <c r="BZ1145" s="97"/>
      <c r="CA1145" s="97"/>
      <c r="CB1145" s="97"/>
      <c r="CC1145" s="97"/>
      <c r="CD1145" s="97"/>
      <c r="CE1145" s="97"/>
      <c r="CF1145" s="97"/>
      <c r="CG1145" s="97"/>
      <c r="CH1145" s="97"/>
    </row>
    <row r="1146" spans="1:86">
      <c r="A1146" s="100"/>
      <c r="B1146" s="100"/>
      <c r="C1146" s="100"/>
      <c r="D1146" s="100"/>
      <c r="E1146" s="100"/>
      <c r="F1146" s="100"/>
      <c r="G1146" s="100"/>
      <c r="H1146" s="100"/>
      <c r="I1146" s="100"/>
      <c r="J1146" s="100"/>
      <c r="K1146" s="100"/>
      <c r="L1146" s="100"/>
      <c r="M1146" s="100"/>
      <c r="N1146" s="100"/>
      <c r="O1146" s="100"/>
      <c r="P1146" s="100"/>
      <c r="Q1146" s="100"/>
      <c r="R1146" s="100"/>
      <c r="S1146" s="100"/>
      <c r="T1146" s="100"/>
      <c r="U1146" s="100"/>
      <c r="V1146" s="100"/>
      <c r="W1146" s="100"/>
      <c r="X1146" s="100"/>
      <c r="Z1146" s="100"/>
      <c r="AA1146" s="100"/>
      <c r="AB1146" s="100"/>
      <c r="AC1146" s="100"/>
      <c r="AD1146" s="100"/>
      <c r="AE1146" s="100"/>
      <c r="AF1146" s="100"/>
      <c r="AG1146" s="100"/>
      <c r="AH1146" s="100"/>
      <c r="AI1146" s="100"/>
      <c r="AJ1146" s="100"/>
      <c r="AK1146" s="100"/>
      <c r="AL1146" s="100"/>
      <c r="AM1146" s="97"/>
      <c r="AN1146" s="97"/>
      <c r="AO1146" s="97"/>
      <c r="AP1146" s="97"/>
      <c r="AQ1146" s="97"/>
      <c r="AR1146" s="97"/>
      <c r="AS1146" s="97"/>
      <c r="AT1146" s="97"/>
      <c r="AU1146" s="97"/>
      <c r="AV1146" s="97"/>
      <c r="AW1146" s="97"/>
      <c r="AX1146" s="97"/>
      <c r="AY1146" s="97"/>
      <c r="AZ1146" s="97"/>
      <c r="BA1146" s="97"/>
      <c r="BB1146" s="97"/>
      <c r="BC1146" s="97"/>
      <c r="BD1146" s="97"/>
      <c r="BE1146" s="97"/>
      <c r="BF1146" s="97"/>
      <c r="BG1146" s="97"/>
      <c r="BH1146" s="97"/>
      <c r="BI1146" s="97"/>
      <c r="BJ1146" s="97"/>
      <c r="BK1146" s="97"/>
      <c r="BL1146" s="97"/>
      <c r="BM1146" s="97"/>
      <c r="BN1146" s="97"/>
      <c r="BO1146" s="97"/>
      <c r="BP1146" s="97"/>
      <c r="BQ1146" s="97"/>
      <c r="BR1146" s="97"/>
      <c r="BS1146" s="97"/>
      <c r="BT1146" s="97"/>
      <c r="BU1146" s="97"/>
      <c r="BV1146" s="97"/>
      <c r="BW1146" s="97"/>
      <c r="BX1146" s="97"/>
      <c r="BY1146" s="97"/>
      <c r="BZ1146" s="97"/>
      <c r="CA1146" s="97"/>
      <c r="CB1146" s="97"/>
      <c r="CC1146" s="97"/>
      <c r="CD1146" s="97"/>
      <c r="CE1146" s="97"/>
      <c r="CF1146" s="97"/>
      <c r="CG1146" s="97"/>
      <c r="CH1146" s="97"/>
    </row>
    <row r="1147" spans="1:86">
      <c r="A1147" s="100"/>
      <c r="B1147" s="100"/>
      <c r="C1147" s="100"/>
      <c r="D1147" s="100"/>
      <c r="E1147" s="100"/>
      <c r="F1147" s="100"/>
      <c r="G1147" s="100"/>
      <c r="H1147" s="100"/>
      <c r="I1147" s="100"/>
      <c r="J1147" s="100"/>
      <c r="K1147" s="100"/>
      <c r="L1147" s="100"/>
      <c r="M1147" s="100"/>
      <c r="N1147" s="100"/>
      <c r="O1147" s="100"/>
      <c r="P1147" s="100"/>
      <c r="Q1147" s="100"/>
      <c r="R1147" s="100"/>
      <c r="S1147" s="100"/>
      <c r="T1147" s="100"/>
      <c r="U1147" s="100"/>
      <c r="V1147" s="100"/>
      <c r="W1147" s="100"/>
      <c r="X1147" s="100"/>
      <c r="Z1147" s="100"/>
      <c r="AA1147" s="100"/>
      <c r="AB1147" s="100"/>
      <c r="AC1147" s="100"/>
      <c r="AD1147" s="100"/>
      <c r="AE1147" s="100"/>
      <c r="AF1147" s="100"/>
      <c r="AG1147" s="100"/>
      <c r="AH1147" s="100"/>
      <c r="AI1147" s="100"/>
      <c r="AJ1147" s="100"/>
      <c r="AK1147" s="100"/>
      <c r="AL1147" s="100"/>
      <c r="AM1147" s="97"/>
      <c r="AN1147" s="97"/>
      <c r="AO1147" s="97"/>
      <c r="AP1147" s="97"/>
      <c r="AQ1147" s="97"/>
      <c r="AR1147" s="97"/>
      <c r="AS1147" s="97"/>
      <c r="AT1147" s="97"/>
      <c r="AU1147" s="97"/>
      <c r="AV1147" s="97"/>
      <c r="AW1147" s="97"/>
      <c r="AX1147" s="97"/>
      <c r="AY1147" s="97"/>
      <c r="AZ1147" s="97"/>
      <c r="BA1147" s="97"/>
      <c r="BB1147" s="97"/>
      <c r="BC1147" s="97"/>
      <c r="BD1147" s="97"/>
      <c r="BE1147" s="97"/>
      <c r="BF1147" s="97"/>
      <c r="BG1147" s="97"/>
      <c r="BH1147" s="97"/>
      <c r="BI1147" s="97"/>
      <c r="BJ1147" s="97"/>
      <c r="BK1147" s="97"/>
      <c r="BL1147" s="97"/>
      <c r="BM1147" s="97"/>
      <c r="BN1147" s="97"/>
      <c r="BO1147" s="97"/>
      <c r="BP1147" s="97"/>
      <c r="BQ1147" s="97"/>
      <c r="BR1147" s="97"/>
      <c r="BS1147" s="97"/>
      <c r="BT1147" s="97"/>
      <c r="BU1147" s="97"/>
      <c r="BV1147" s="97"/>
      <c r="BW1147" s="97"/>
      <c r="BX1147" s="97"/>
      <c r="BY1147" s="97"/>
      <c r="BZ1147" s="97"/>
      <c r="CA1147" s="97"/>
      <c r="CB1147" s="97"/>
      <c r="CC1147" s="97"/>
      <c r="CD1147" s="97"/>
      <c r="CE1147" s="97"/>
      <c r="CF1147" s="97"/>
      <c r="CG1147" s="97"/>
      <c r="CH1147" s="97"/>
    </row>
    <row r="1148" spans="1:86">
      <c r="A1148" s="100"/>
      <c r="B1148" s="100"/>
      <c r="C1148" s="100"/>
      <c r="D1148" s="100"/>
      <c r="E1148" s="100"/>
      <c r="F1148" s="100"/>
      <c r="G1148" s="100"/>
      <c r="H1148" s="100"/>
      <c r="I1148" s="100"/>
      <c r="J1148" s="100"/>
      <c r="K1148" s="100"/>
      <c r="L1148" s="100"/>
      <c r="M1148" s="100"/>
      <c r="N1148" s="100"/>
      <c r="O1148" s="100"/>
      <c r="P1148" s="100"/>
      <c r="Q1148" s="100"/>
      <c r="R1148" s="100"/>
      <c r="S1148" s="100"/>
      <c r="T1148" s="100"/>
      <c r="U1148" s="100"/>
      <c r="V1148" s="100"/>
      <c r="W1148" s="100"/>
      <c r="X1148" s="100"/>
      <c r="Z1148" s="100"/>
      <c r="AA1148" s="100"/>
      <c r="AB1148" s="100"/>
      <c r="AC1148" s="100"/>
      <c r="AD1148" s="100"/>
      <c r="AE1148" s="100"/>
      <c r="AF1148" s="100"/>
      <c r="AG1148" s="100"/>
      <c r="AH1148" s="100"/>
      <c r="AI1148" s="100"/>
      <c r="AJ1148" s="100"/>
      <c r="AK1148" s="100"/>
      <c r="AL1148" s="100"/>
      <c r="AM1148" s="97"/>
      <c r="AN1148" s="97"/>
      <c r="AO1148" s="97"/>
      <c r="AP1148" s="97"/>
      <c r="AQ1148" s="97"/>
      <c r="AR1148" s="97"/>
      <c r="AS1148" s="97"/>
      <c r="AT1148" s="97"/>
      <c r="AU1148" s="97"/>
      <c r="AV1148" s="97"/>
      <c r="AW1148" s="97"/>
      <c r="AX1148" s="97"/>
      <c r="AY1148" s="97"/>
      <c r="AZ1148" s="97"/>
      <c r="BA1148" s="97"/>
      <c r="BB1148" s="97"/>
      <c r="BC1148" s="97"/>
      <c r="BD1148" s="97"/>
      <c r="BE1148" s="97"/>
      <c r="BF1148" s="97"/>
      <c r="BG1148" s="97"/>
      <c r="BH1148" s="97"/>
      <c r="BI1148" s="97"/>
      <c r="BJ1148" s="97"/>
      <c r="BK1148" s="97"/>
      <c r="BL1148" s="97"/>
      <c r="BM1148" s="97"/>
      <c r="BN1148" s="97"/>
      <c r="BO1148" s="97"/>
      <c r="BP1148" s="97"/>
      <c r="BQ1148" s="97"/>
      <c r="BR1148" s="97"/>
      <c r="BS1148" s="97"/>
      <c r="BT1148" s="97"/>
      <c r="BU1148" s="97"/>
      <c r="BV1148" s="97"/>
      <c r="BW1148" s="97"/>
      <c r="BX1148" s="97"/>
      <c r="BY1148" s="97"/>
      <c r="BZ1148" s="97"/>
      <c r="CA1148" s="97"/>
      <c r="CB1148" s="97"/>
      <c r="CC1148" s="97"/>
      <c r="CD1148" s="97"/>
      <c r="CE1148" s="97"/>
      <c r="CF1148" s="97"/>
      <c r="CG1148" s="97"/>
      <c r="CH1148" s="97"/>
    </row>
    <row r="1149" spans="1:86">
      <c r="A1149" s="100"/>
      <c r="B1149" s="100"/>
      <c r="C1149" s="100"/>
      <c r="D1149" s="100"/>
      <c r="E1149" s="100"/>
      <c r="F1149" s="100"/>
      <c r="G1149" s="100"/>
      <c r="H1149" s="100"/>
      <c r="I1149" s="100"/>
      <c r="J1149" s="100"/>
      <c r="K1149" s="100"/>
      <c r="L1149" s="100"/>
      <c r="M1149" s="100"/>
      <c r="N1149" s="100"/>
      <c r="O1149" s="100"/>
      <c r="P1149" s="100"/>
      <c r="Q1149" s="100"/>
      <c r="R1149" s="100"/>
      <c r="S1149" s="100"/>
      <c r="T1149" s="100"/>
      <c r="U1149" s="100"/>
      <c r="V1149" s="100"/>
      <c r="W1149" s="100"/>
      <c r="X1149" s="100"/>
      <c r="Z1149" s="100"/>
      <c r="AA1149" s="100"/>
      <c r="AB1149" s="100"/>
      <c r="AC1149" s="100"/>
      <c r="AD1149" s="100"/>
      <c r="AE1149" s="100"/>
      <c r="AF1149" s="100"/>
      <c r="AG1149" s="100"/>
      <c r="AH1149" s="100"/>
      <c r="AI1149" s="100"/>
      <c r="AJ1149" s="100"/>
      <c r="AK1149" s="100"/>
      <c r="AL1149" s="100"/>
      <c r="AM1149" s="97"/>
      <c r="AN1149" s="97"/>
      <c r="AO1149" s="97"/>
      <c r="AP1149" s="97"/>
      <c r="AQ1149" s="97"/>
      <c r="AR1149" s="97"/>
      <c r="AS1149" s="97"/>
      <c r="AT1149" s="97"/>
      <c r="AU1149" s="97"/>
      <c r="AV1149" s="97"/>
      <c r="AW1149" s="97"/>
      <c r="AX1149" s="97"/>
      <c r="AY1149" s="97"/>
      <c r="AZ1149" s="97"/>
      <c r="BA1149" s="97"/>
      <c r="BB1149" s="97"/>
      <c r="BC1149" s="97"/>
      <c r="BD1149" s="97"/>
      <c r="BE1149" s="97"/>
      <c r="BF1149" s="97"/>
      <c r="BG1149" s="97"/>
      <c r="BH1149" s="97"/>
      <c r="BI1149" s="97"/>
      <c r="BJ1149" s="97"/>
      <c r="BK1149" s="97"/>
      <c r="BL1149" s="97"/>
      <c r="BM1149" s="97"/>
      <c r="BN1149" s="97"/>
      <c r="BO1149" s="97"/>
      <c r="BP1149" s="97"/>
      <c r="BQ1149" s="97"/>
      <c r="BR1149" s="97"/>
      <c r="BS1149" s="97"/>
      <c r="BT1149" s="97"/>
      <c r="BU1149" s="97"/>
      <c r="BV1149" s="97"/>
      <c r="BW1149" s="97"/>
      <c r="BX1149" s="97"/>
      <c r="BY1149" s="97"/>
      <c r="BZ1149" s="97"/>
      <c r="CA1149" s="97"/>
      <c r="CB1149" s="97"/>
      <c r="CC1149" s="97"/>
      <c r="CD1149" s="97"/>
      <c r="CE1149" s="97"/>
      <c r="CF1149" s="97"/>
      <c r="CG1149" s="97"/>
      <c r="CH1149" s="97"/>
    </row>
    <row r="1150" spans="1:86">
      <c r="A1150" s="100"/>
      <c r="B1150" s="100"/>
      <c r="C1150" s="100"/>
      <c r="D1150" s="100"/>
      <c r="E1150" s="100"/>
      <c r="F1150" s="100"/>
      <c r="G1150" s="100"/>
      <c r="H1150" s="100"/>
      <c r="I1150" s="100"/>
      <c r="J1150" s="100"/>
      <c r="K1150" s="100"/>
      <c r="L1150" s="100"/>
      <c r="M1150" s="100"/>
      <c r="N1150" s="100"/>
      <c r="O1150" s="100"/>
      <c r="P1150" s="100"/>
      <c r="Q1150" s="100"/>
      <c r="R1150" s="100"/>
      <c r="S1150" s="100"/>
      <c r="T1150" s="100"/>
      <c r="U1150" s="100"/>
      <c r="V1150" s="100"/>
      <c r="W1150" s="100"/>
      <c r="X1150" s="100"/>
      <c r="Z1150" s="100"/>
      <c r="AA1150" s="100"/>
      <c r="AB1150" s="100"/>
      <c r="AC1150" s="100"/>
      <c r="AD1150" s="100"/>
      <c r="AE1150" s="100"/>
      <c r="AF1150" s="100"/>
      <c r="AG1150" s="100"/>
      <c r="AH1150" s="100"/>
      <c r="AI1150" s="100"/>
      <c r="AJ1150" s="100"/>
      <c r="AK1150" s="100"/>
      <c r="AL1150" s="100"/>
      <c r="AM1150" s="97"/>
      <c r="AN1150" s="97"/>
      <c r="AO1150" s="97"/>
      <c r="AP1150" s="97"/>
      <c r="AQ1150" s="97"/>
      <c r="AR1150" s="97"/>
      <c r="AS1150" s="97"/>
      <c r="AT1150" s="97"/>
      <c r="AU1150" s="97"/>
      <c r="AV1150" s="97"/>
      <c r="AW1150" s="97"/>
      <c r="AX1150" s="97"/>
      <c r="AY1150" s="97"/>
      <c r="AZ1150" s="97"/>
      <c r="BA1150" s="97"/>
      <c r="BB1150" s="97"/>
      <c r="BC1150" s="97"/>
      <c r="BD1150" s="97"/>
      <c r="BE1150" s="97"/>
      <c r="BF1150" s="97"/>
      <c r="BG1150" s="97"/>
      <c r="BH1150" s="97"/>
      <c r="BI1150" s="97"/>
      <c r="BJ1150" s="97"/>
      <c r="BK1150" s="97"/>
      <c r="BL1150" s="97"/>
      <c r="BM1150" s="97"/>
      <c r="BN1150" s="97"/>
      <c r="BO1150" s="97"/>
      <c r="BP1150" s="97"/>
      <c r="BQ1150" s="97"/>
      <c r="BR1150" s="97"/>
      <c r="BS1150" s="97"/>
      <c r="BT1150" s="97"/>
      <c r="BU1150" s="97"/>
      <c r="BV1150" s="97"/>
      <c r="BW1150" s="97"/>
      <c r="BX1150" s="97"/>
      <c r="BY1150" s="97"/>
      <c r="BZ1150" s="97"/>
      <c r="CA1150" s="97"/>
      <c r="CB1150" s="97"/>
      <c r="CC1150" s="97"/>
      <c r="CD1150" s="97"/>
      <c r="CE1150" s="97"/>
      <c r="CF1150" s="97"/>
      <c r="CG1150" s="97"/>
      <c r="CH1150" s="97"/>
    </row>
    <row r="1151" spans="1:86">
      <c r="A1151" s="100"/>
      <c r="B1151" s="100"/>
      <c r="C1151" s="100"/>
      <c r="D1151" s="100"/>
      <c r="E1151" s="100"/>
      <c r="F1151" s="100"/>
      <c r="G1151" s="100"/>
      <c r="H1151" s="100"/>
      <c r="I1151" s="100"/>
      <c r="J1151" s="100"/>
      <c r="K1151" s="100"/>
      <c r="L1151" s="100"/>
      <c r="M1151" s="100"/>
      <c r="N1151" s="100"/>
      <c r="O1151" s="100"/>
      <c r="P1151" s="100"/>
      <c r="Q1151" s="100"/>
      <c r="R1151" s="100"/>
      <c r="S1151" s="100"/>
      <c r="T1151" s="100"/>
      <c r="U1151" s="100"/>
      <c r="V1151" s="100"/>
      <c r="W1151" s="100"/>
      <c r="X1151" s="100"/>
      <c r="Z1151" s="100"/>
      <c r="AA1151" s="100"/>
      <c r="AB1151" s="100"/>
      <c r="AC1151" s="100"/>
      <c r="AD1151" s="100"/>
      <c r="AE1151" s="100"/>
      <c r="AF1151" s="100"/>
      <c r="AG1151" s="100"/>
      <c r="AH1151" s="100"/>
      <c r="AI1151" s="100"/>
      <c r="AJ1151" s="100"/>
      <c r="AK1151" s="100"/>
      <c r="AL1151" s="100"/>
      <c r="AM1151" s="97"/>
      <c r="AN1151" s="97"/>
      <c r="AO1151" s="97"/>
      <c r="AP1151" s="97"/>
      <c r="AQ1151" s="97"/>
      <c r="AR1151" s="97"/>
      <c r="AS1151" s="97"/>
      <c r="AT1151" s="97"/>
      <c r="AU1151" s="97"/>
      <c r="AV1151" s="97"/>
      <c r="AW1151" s="97"/>
      <c r="AX1151" s="97"/>
      <c r="AY1151" s="97"/>
      <c r="AZ1151" s="97"/>
      <c r="BA1151" s="97"/>
      <c r="BB1151" s="97"/>
      <c r="BC1151" s="97"/>
      <c r="BD1151" s="97"/>
      <c r="BE1151" s="97"/>
      <c r="BF1151" s="97"/>
      <c r="BG1151" s="97"/>
      <c r="BH1151" s="97"/>
      <c r="BI1151" s="97"/>
      <c r="BJ1151" s="97"/>
      <c r="BK1151" s="97"/>
      <c r="BL1151" s="97"/>
      <c r="BM1151" s="97"/>
      <c r="BN1151" s="97"/>
      <c r="BO1151" s="97"/>
      <c r="BP1151" s="97"/>
      <c r="BQ1151" s="97"/>
      <c r="BR1151" s="97"/>
      <c r="BS1151" s="97"/>
      <c r="BT1151" s="97"/>
      <c r="BU1151" s="97"/>
      <c r="BV1151" s="97"/>
      <c r="BW1151" s="97"/>
      <c r="BX1151" s="97"/>
      <c r="BY1151" s="97"/>
      <c r="BZ1151" s="97"/>
      <c r="CA1151" s="97"/>
      <c r="CB1151" s="97"/>
      <c r="CC1151" s="97"/>
      <c r="CD1151" s="97"/>
      <c r="CE1151" s="97"/>
      <c r="CF1151" s="97"/>
      <c r="CG1151" s="97"/>
      <c r="CH1151" s="97"/>
    </row>
    <row r="1152" spans="1:86">
      <c r="A1152" s="100"/>
      <c r="B1152" s="100"/>
      <c r="C1152" s="100"/>
      <c r="D1152" s="100"/>
      <c r="E1152" s="100"/>
      <c r="F1152" s="100"/>
      <c r="G1152" s="100"/>
      <c r="H1152" s="100"/>
      <c r="I1152" s="100"/>
      <c r="J1152" s="100"/>
      <c r="K1152" s="100"/>
      <c r="L1152" s="100"/>
      <c r="M1152" s="100"/>
      <c r="N1152" s="100"/>
      <c r="O1152" s="100"/>
      <c r="P1152" s="100"/>
      <c r="Q1152" s="100"/>
      <c r="R1152" s="100"/>
      <c r="S1152" s="100"/>
      <c r="T1152" s="100"/>
      <c r="U1152" s="100"/>
      <c r="V1152" s="100"/>
      <c r="W1152" s="100"/>
      <c r="X1152" s="100"/>
      <c r="Z1152" s="100"/>
      <c r="AA1152" s="100"/>
      <c r="AB1152" s="100"/>
      <c r="AC1152" s="100"/>
      <c r="AD1152" s="100"/>
      <c r="AE1152" s="100"/>
      <c r="AF1152" s="100"/>
      <c r="AG1152" s="100"/>
      <c r="AH1152" s="100"/>
      <c r="AI1152" s="100"/>
      <c r="AJ1152" s="100"/>
      <c r="AK1152" s="100"/>
      <c r="AL1152" s="100"/>
      <c r="AM1152" s="97"/>
      <c r="AN1152" s="97"/>
      <c r="AO1152" s="97"/>
      <c r="AP1152" s="97"/>
      <c r="AQ1152" s="97"/>
      <c r="AR1152" s="97"/>
      <c r="AS1152" s="97"/>
      <c r="AT1152" s="97"/>
      <c r="AU1152" s="97"/>
      <c r="AV1152" s="97"/>
      <c r="AW1152" s="97"/>
      <c r="AX1152" s="97"/>
      <c r="AY1152" s="97"/>
      <c r="AZ1152" s="97"/>
      <c r="BA1152" s="97"/>
      <c r="BB1152" s="97"/>
      <c r="BC1152" s="97"/>
      <c r="BD1152" s="97"/>
      <c r="BE1152" s="97"/>
      <c r="BF1152" s="97"/>
      <c r="BG1152" s="97"/>
      <c r="BH1152" s="97"/>
      <c r="BI1152" s="97"/>
      <c r="BJ1152" s="97"/>
      <c r="BK1152" s="97"/>
      <c r="BL1152" s="97"/>
      <c r="BM1152" s="97"/>
      <c r="BN1152" s="97"/>
      <c r="BO1152" s="97"/>
      <c r="BP1152" s="97"/>
      <c r="BQ1152" s="97"/>
      <c r="BR1152" s="97"/>
      <c r="BS1152" s="97"/>
      <c r="BT1152" s="97"/>
      <c r="BU1152" s="97"/>
      <c r="BV1152" s="97"/>
      <c r="BW1152" s="97"/>
      <c r="BX1152" s="97"/>
      <c r="BY1152" s="97"/>
      <c r="BZ1152" s="97"/>
      <c r="CA1152" s="97"/>
      <c r="CB1152" s="97"/>
      <c r="CC1152" s="97"/>
      <c r="CD1152" s="97"/>
      <c r="CE1152" s="97"/>
      <c r="CF1152" s="97"/>
      <c r="CG1152" s="97"/>
      <c r="CH1152" s="97"/>
    </row>
    <row r="1153" spans="1:86">
      <c r="A1153" s="100"/>
      <c r="B1153" s="100"/>
      <c r="C1153" s="100"/>
      <c r="D1153" s="100"/>
      <c r="E1153" s="100"/>
      <c r="F1153" s="100"/>
      <c r="G1153" s="100"/>
      <c r="H1153" s="100"/>
      <c r="I1153" s="100"/>
      <c r="J1153" s="100"/>
      <c r="K1153" s="100"/>
      <c r="L1153" s="100"/>
      <c r="M1153" s="100"/>
      <c r="N1153" s="100"/>
      <c r="O1153" s="100"/>
      <c r="P1153" s="100"/>
      <c r="Q1153" s="100"/>
      <c r="R1153" s="100"/>
      <c r="S1153" s="100"/>
      <c r="T1153" s="100"/>
      <c r="U1153" s="100"/>
      <c r="V1153" s="100"/>
      <c r="W1153" s="100"/>
      <c r="X1153" s="100"/>
      <c r="Z1153" s="100"/>
      <c r="AA1153" s="100"/>
      <c r="AB1153" s="100"/>
      <c r="AC1153" s="100"/>
      <c r="AD1153" s="100"/>
      <c r="AE1153" s="100"/>
      <c r="AF1153" s="100"/>
      <c r="AG1153" s="100"/>
      <c r="AH1153" s="100"/>
      <c r="AI1153" s="100"/>
      <c r="AJ1153" s="100"/>
      <c r="AK1153" s="100"/>
      <c r="AL1153" s="100"/>
      <c r="AM1153" s="97"/>
      <c r="AN1153" s="97"/>
      <c r="AO1153" s="97"/>
      <c r="AP1153" s="97"/>
      <c r="AQ1153" s="97"/>
      <c r="AR1153" s="97"/>
      <c r="AS1153" s="97"/>
      <c r="AT1153" s="97"/>
      <c r="AU1153" s="97"/>
      <c r="AV1153" s="97"/>
      <c r="AW1153" s="97"/>
      <c r="AX1153" s="97"/>
      <c r="AY1153" s="97"/>
      <c r="AZ1153" s="97"/>
      <c r="BA1153" s="97"/>
      <c r="BB1153" s="97"/>
      <c r="BC1153" s="97"/>
      <c r="BD1153" s="97"/>
      <c r="BE1153" s="97"/>
      <c r="BF1153" s="97"/>
      <c r="BG1153" s="97"/>
      <c r="BH1153" s="97"/>
      <c r="BI1153" s="97"/>
      <c r="BJ1153" s="97"/>
      <c r="BK1153" s="97"/>
      <c r="BL1153" s="97"/>
      <c r="BM1153" s="97"/>
      <c r="BN1153" s="97"/>
      <c r="BO1153" s="97"/>
      <c r="BP1153" s="97"/>
      <c r="BQ1153" s="97"/>
      <c r="BR1153" s="97"/>
      <c r="BS1153" s="97"/>
      <c r="BT1153" s="97"/>
      <c r="BU1153" s="97"/>
      <c r="BV1153" s="97"/>
      <c r="BW1153" s="97"/>
      <c r="BX1153" s="97"/>
      <c r="BY1153" s="97"/>
      <c r="BZ1153" s="97"/>
      <c r="CA1153" s="97"/>
      <c r="CB1153" s="97"/>
      <c r="CC1153" s="97"/>
      <c r="CD1153" s="97"/>
      <c r="CE1153" s="97"/>
      <c r="CF1153" s="97"/>
      <c r="CG1153" s="97"/>
      <c r="CH1153" s="97"/>
    </row>
    <row r="1154" spans="1:86">
      <c r="A1154" s="100"/>
      <c r="B1154" s="100"/>
      <c r="C1154" s="100"/>
      <c r="D1154" s="100"/>
      <c r="E1154" s="100"/>
      <c r="F1154" s="100"/>
      <c r="G1154" s="100"/>
      <c r="H1154" s="100"/>
      <c r="I1154" s="100"/>
      <c r="J1154" s="100"/>
      <c r="K1154" s="100"/>
      <c r="L1154" s="100"/>
      <c r="M1154" s="100"/>
      <c r="N1154" s="100"/>
      <c r="O1154" s="100"/>
      <c r="P1154" s="100"/>
      <c r="Q1154" s="100"/>
      <c r="R1154" s="100"/>
      <c r="S1154" s="100"/>
      <c r="T1154" s="100"/>
      <c r="U1154" s="100"/>
      <c r="V1154" s="100"/>
      <c r="W1154" s="100"/>
      <c r="X1154" s="100"/>
      <c r="Z1154" s="100"/>
      <c r="AA1154" s="100"/>
      <c r="AB1154" s="100"/>
      <c r="AC1154" s="100"/>
      <c r="AD1154" s="100"/>
      <c r="AE1154" s="100"/>
      <c r="AF1154" s="100"/>
      <c r="AG1154" s="100"/>
      <c r="AH1154" s="100"/>
      <c r="AI1154" s="100"/>
      <c r="AJ1154" s="100"/>
      <c r="AK1154" s="100"/>
      <c r="AL1154" s="100"/>
      <c r="AM1154" s="97"/>
      <c r="AN1154" s="97"/>
      <c r="AO1154" s="97"/>
      <c r="AP1154" s="97"/>
      <c r="AQ1154" s="97"/>
      <c r="AR1154" s="97"/>
      <c r="AS1154" s="97"/>
      <c r="AT1154" s="97"/>
      <c r="AU1154" s="97"/>
      <c r="AV1154" s="97"/>
      <c r="AW1154" s="97"/>
      <c r="AX1154" s="97"/>
      <c r="AY1154" s="97"/>
      <c r="AZ1154" s="97"/>
      <c r="BA1154" s="97"/>
      <c r="BB1154" s="97"/>
      <c r="BC1154" s="97"/>
      <c r="BD1154" s="97"/>
      <c r="BE1154" s="97"/>
      <c r="BF1154" s="97"/>
      <c r="BG1154" s="97"/>
      <c r="BH1154" s="97"/>
      <c r="BI1154" s="97"/>
      <c r="BJ1154" s="97"/>
      <c r="BK1154" s="97"/>
      <c r="BL1154" s="97"/>
      <c r="BM1154" s="97"/>
      <c r="BN1154" s="97"/>
      <c r="BO1154" s="97"/>
      <c r="BP1154" s="97"/>
      <c r="BQ1154" s="97"/>
      <c r="BR1154" s="97"/>
      <c r="BS1154" s="97"/>
      <c r="BT1154" s="97"/>
      <c r="BU1154" s="97"/>
      <c r="BV1154" s="97"/>
      <c r="BW1154" s="97"/>
      <c r="BX1154" s="97"/>
      <c r="BY1154" s="97"/>
      <c r="BZ1154" s="97"/>
      <c r="CA1154" s="97"/>
      <c r="CB1154" s="97"/>
      <c r="CC1154" s="97"/>
      <c r="CD1154" s="97"/>
      <c r="CE1154" s="97"/>
      <c r="CF1154" s="97"/>
      <c r="CG1154" s="97"/>
      <c r="CH1154" s="97"/>
    </row>
    <row r="1155" spans="1:86">
      <c r="A1155" s="100"/>
      <c r="B1155" s="100"/>
      <c r="C1155" s="100"/>
      <c r="D1155" s="100"/>
      <c r="E1155" s="100"/>
      <c r="F1155" s="100"/>
      <c r="G1155" s="100"/>
      <c r="H1155" s="100"/>
      <c r="I1155" s="100"/>
      <c r="J1155" s="100"/>
      <c r="K1155" s="100"/>
      <c r="L1155" s="100"/>
      <c r="M1155" s="100"/>
      <c r="N1155" s="100"/>
      <c r="O1155" s="100"/>
      <c r="P1155" s="100"/>
      <c r="Q1155" s="100"/>
      <c r="R1155" s="100"/>
      <c r="S1155" s="100"/>
      <c r="T1155" s="100"/>
      <c r="U1155" s="100"/>
      <c r="V1155" s="100"/>
      <c r="W1155" s="100"/>
      <c r="X1155" s="100"/>
      <c r="Z1155" s="100"/>
      <c r="AA1155" s="100"/>
      <c r="AB1155" s="100"/>
      <c r="AC1155" s="100"/>
      <c r="AD1155" s="100"/>
      <c r="AE1155" s="100"/>
      <c r="AF1155" s="100"/>
      <c r="AG1155" s="100"/>
      <c r="AH1155" s="100"/>
      <c r="AI1155" s="100"/>
      <c r="AJ1155" s="100"/>
      <c r="AK1155" s="100"/>
      <c r="AL1155" s="100"/>
      <c r="AM1155" s="97"/>
      <c r="AN1155" s="97"/>
      <c r="AO1155" s="97"/>
      <c r="AP1155" s="97"/>
      <c r="AQ1155" s="97"/>
      <c r="AR1155" s="97"/>
      <c r="AS1155" s="97"/>
      <c r="AT1155" s="97"/>
      <c r="AU1155" s="97"/>
      <c r="AV1155" s="97"/>
      <c r="AW1155" s="97"/>
      <c r="AX1155" s="97"/>
      <c r="AY1155" s="97"/>
      <c r="AZ1155" s="97"/>
      <c r="BA1155" s="97"/>
      <c r="BB1155" s="97"/>
      <c r="BC1155" s="97"/>
      <c r="BD1155" s="97"/>
      <c r="BE1155" s="97"/>
      <c r="BF1155" s="97"/>
      <c r="BG1155" s="97"/>
      <c r="BH1155" s="97"/>
      <c r="BI1155" s="97"/>
      <c r="BJ1155" s="97"/>
      <c r="BK1155" s="97"/>
      <c r="BL1155" s="97"/>
      <c r="BM1155" s="97"/>
      <c r="BN1155" s="97"/>
      <c r="BO1155" s="97"/>
      <c r="BP1155" s="97"/>
      <c r="BQ1155" s="97"/>
      <c r="BR1155" s="97"/>
      <c r="BS1155" s="97"/>
      <c r="BT1155" s="97"/>
      <c r="BU1155" s="97"/>
      <c r="BV1155" s="97"/>
      <c r="BW1155" s="97"/>
      <c r="BX1155" s="97"/>
      <c r="BY1155" s="97"/>
      <c r="BZ1155" s="97"/>
      <c r="CA1155" s="97"/>
      <c r="CB1155" s="97"/>
      <c r="CC1155" s="97"/>
      <c r="CD1155" s="97"/>
      <c r="CE1155" s="97"/>
      <c r="CF1155" s="97"/>
      <c r="CG1155" s="97"/>
      <c r="CH1155" s="97"/>
    </row>
    <row r="1156" spans="1:86">
      <c r="A1156" s="100"/>
      <c r="B1156" s="100"/>
      <c r="C1156" s="100"/>
      <c r="D1156" s="100"/>
      <c r="E1156" s="100"/>
      <c r="F1156" s="100"/>
      <c r="G1156" s="100"/>
      <c r="H1156" s="100"/>
      <c r="I1156" s="100"/>
      <c r="J1156" s="100"/>
      <c r="K1156" s="100"/>
      <c r="L1156" s="100"/>
      <c r="M1156" s="100"/>
      <c r="N1156" s="100"/>
      <c r="O1156" s="100"/>
      <c r="P1156" s="100"/>
      <c r="Q1156" s="100"/>
      <c r="R1156" s="100"/>
      <c r="S1156" s="100"/>
      <c r="T1156" s="100"/>
      <c r="U1156" s="100"/>
      <c r="V1156" s="100"/>
      <c r="W1156" s="100"/>
      <c r="X1156" s="100"/>
      <c r="Z1156" s="100"/>
      <c r="AA1156" s="100"/>
      <c r="AB1156" s="100"/>
      <c r="AC1156" s="100"/>
      <c r="AD1156" s="100"/>
      <c r="AE1156" s="100"/>
      <c r="AF1156" s="100"/>
      <c r="AG1156" s="100"/>
      <c r="AH1156" s="100"/>
      <c r="AI1156" s="100"/>
      <c r="AJ1156" s="100"/>
      <c r="AK1156" s="100"/>
      <c r="AL1156" s="100"/>
      <c r="AM1156" s="97"/>
      <c r="AN1156" s="97"/>
      <c r="AO1156" s="97"/>
      <c r="AP1156" s="97"/>
      <c r="AQ1156" s="97"/>
      <c r="AR1156" s="97"/>
      <c r="AS1156" s="97"/>
      <c r="AT1156" s="97"/>
      <c r="AU1156" s="97"/>
      <c r="AV1156" s="97"/>
      <c r="AW1156" s="97"/>
      <c r="AX1156" s="97"/>
      <c r="AY1156" s="97"/>
      <c r="AZ1156" s="97"/>
      <c r="BA1156" s="97"/>
      <c r="BB1156" s="97"/>
      <c r="BC1156" s="97"/>
      <c r="BD1156" s="97"/>
      <c r="BE1156" s="97"/>
      <c r="BF1156" s="97"/>
      <c r="BG1156" s="97"/>
      <c r="BH1156" s="97"/>
      <c r="BI1156" s="97"/>
      <c r="BJ1156" s="97"/>
      <c r="BK1156" s="97"/>
      <c r="BL1156" s="97"/>
      <c r="BM1156" s="97"/>
      <c r="BN1156" s="97"/>
      <c r="BO1156" s="97"/>
      <c r="BP1156" s="97"/>
      <c r="BQ1156" s="97"/>
      <c r="BR1156" s="97"/>
      <c r="BS1156" s="97"/>
      <c r="BT1156" s="97"/>
      <c r="BU1156" s="97"/>
      <c r="BV1156" s="97"/>
      <c r="BW1156" s="97"/>
      <c r="BX1156" s="97"/>
      <c r="BY1156" s="97"/>
      <c r="BZ1156" s="97"/>
      <c r="CA1156" s="97"/>
      <c r="CB1156" s="97"/>
      <c r="CC1156" s="97"/>
      <c r="CD1156" s="97"/>
      <c r="CE1156" s="97"/>
      <c r="CF1156" s="97"/>
      <c r="CG1156" s="97"/>
      <c r="CH1156" s="97"/>
    </row>
    <row r="1157" spans="1:86">
      <c r="A1157" s="100"/>
      <c r="B1157" s="100"/>
      <c r="C1157" s="100"/>
      <c r="D1157" s="100"/>
      <c r="E1157" s="100"/>
      <c r="F1157" s="100"/>
      <c r="G1157" s="100"/>
      <c r="H1157" s="100"/>
      <c r="I1157" s="100"/>
      <c r="J1157" s="100"/>
      <c r="K1157" s="100"/>
      <c r="L1157" s="100"/>
      <c r="M1157" s="100"/>
      <c r="N1157" s="100"/>
      <c r="O1157" s="100"/>
      <c r="P1157" s="100"/>
      <c r="Q1157" s="100"/>
      <c r="R1157" s="100"/>
      <c r="S1157" s="100"/>
      <c r="T1157" s="100"/>
      <c r="U1157" s="100"/>
      <c r="V1157" s="100"/>
      <c r="W1157" s="100"/>
      <c r="X1157" s="100"/>
      <c r="Z1157" s="100"/>
      <c r="AA1157" s="100"/>
      <c r="AB1157" s="100"/>
      <c r="AC1157" s="100"/>
      <c r="AD1157" s="100"/>
      <c r="AE1157" s="100"/>
      <c r="AF1157" s="100"/>
      <c r="AG1157" s="100"/>
      <c r="AH1157" s="100"/>
      <c r="AI1157" s="100"/>
      <c r="AJ1157" s="100"/>
      <c r="AK1157" s="100"/>
      <c r="AL1157" s="100"/>
      <c r="AM1157" s="97"/>
      <c r="AN1157" s="97"/>
      <c r="AO1157" s="97"/>
      <c r="AP1157" s="97"/>
      <c r="AQ1157" s="97"/>
      <c r="AR1157" s="97"/>
      <c r="AS1157" s="97"/>
      <c r="AT1157" s="97"/>
      <c r="AU1157" s="97"/>
      <c r="AV1157" s="97"/>
      <c r="AW1157" s="97"/>
      <c r="AX1157" s="97"/>
      <c r="AY1157" s="97"/>
      <c r="AZ1157" s="97"/>
      <c r="BA1157" s="97"/>
      <c r="BB1157" s="97"/>
      <c r="BC1157" s="97"/>
      <c r="BD1157" s="97"/>
      <c r="BE1157" s="97"/>
      <c r="BF1157" s="97"/>
      <c r="BG1157" s="97"/>
      <c r="BH1157" s="97"/>
      <c r="BI1157" s="97"/>
      <c r="BJ1157" s="97"/>
      <c r="BK1157" s="97"/>
      <c r="BL1157" s="97"/>
      <c r="BM1157" s="97"/>
      <c r="BN1157" s="97"/>
      <c r="BO1157" s="97"/>
      <c r="BP1157" s="97"/>
      <c r="BQ1157" s="97"/>
      <c r="BR1157" s="97"/>
      <c r="BS1157" s="97"/>
      <c r="BT1157" s="97"/>
      <c r="BU1157" s="97"/>
      <c r="BV1157" s="97"/>
      <c r="BW1157" s="97"/>
      <c r="BX1157" s="97"/>
      <c r="BY1157" s="97"/>
      <c r="BZ1157" s="97"/>
      <c r="CA1157" s="97"/>
      <c r="CB1157" s="97"/>
      <c r="CC1157" s="97"/>
      <c r="CD1157" s="97"/>
      <c r="CE1157" s="97"/>
      <c r="CF1157" s="97"/>
      <c r="CG1157" s="97"/>
      <c r="CH1157" s="97"/>
    </row>
    <row r="1158" spans="1:86">
      <c r="A1158" s="100"/>
      <c r="B1158" s="100"/>
      <c r="C1158" s="100"/>
      <c r="D1158" s="100"/>
      <c r="E1158" s="100"/>
      <c r="F1158" s="100"/>
      <c r="G1158" s="100"/>
      <c r="H1158" s="100"/>
      <c r="I1158" s="100"/>
      <c r="J1158" s="100"/>
      <c r="K1158" s="100"/>
      <c r="L1158" s="100"/>
      <c r="M1158" s="100"/>
      <c r="N1158" s="100"/>
      <c r="O1158" s="100"/>
      <c r="P1158" s="100"/>
      <c r="Q1158" s="100"/>
      <c r="R1158" s="100"/>
      <c r="S1158" s="100"/>
      <c r="T1158" s="100"/>
      <c r="U1158" s="100"/>
      <c r="V1158" s="100"/>
      <c r="W1158" s="100"/>
      <c r="X1158" s="100"/>
      <c r="Z1158" s="100"/>
      <c r="AA1158" s="100"/>
      <c r="AB1158" s="100"/>
      <c r="AC1158" s="100"/>
      <c r="AD1158" s="100"/>
      <c r="AE1158" s="100"/>
      <c r="AF1158" s="100"/>
      <c r="AG1158" s="100"/>
      <c r="AH1158" s="100"/>
      <c r="AI1158" s="100"/>
      <c r="AJ1158" s="100"/>
      <c r="AK1158" s="100"/>
      <c r="AL1158" s="100"/>
      <c r="AM1158" s="97"/>
      <c r="AN1158" s="97"/>
      <c r="AO1158" s="97"/>
      <c r="AP1158" s="97"/>
      <c r="AQ1158" s="97"/>
      <c r="AR1158" s="97"/>
      <c r="AS1158" s="97"/>
      <c r="AT1158" s="97"/>
      <c r="AU1158" s="97"/>
      <c r="AV1158" s="97"/>
      <c r="AW1158" s="97"/>
      <c r="AX1158" s="97"/>
      <c r="AY1158" s="97"/>
      <c r="AZ1158" s="97"/>
      <c r="BA1158" s="97"/>
      <c r="BB1158" s="97"/>
      <c r="BC1158" s="97"/>
      <c r="BD1158" s="97"/>
      <c r="BE1158" s="97"/>
      <c r="BF1158" s="97"/>
      <c r="BG1158" s="97"/>
      <c r="BH1158" s="97"/>
      <c r="BI1158" s="97"/>
      <c r="BJ1158" s="97"/>
      <c r="BK1158" s="97"/>
      <c r="BL1158" s="97"/>
      <c r="BM1158" s="97"/>
      <c r="BN1158" s="97"/>
      <c r="BO1158" s="97"/>
      <c r="BP1158" s="97"/>
      <c r="BQ1158" s="97"/>
      <c r="BR1158" s="97"/>
      <c r="BS1158" s="97"/>
      <c r="BT1158" s="97"/>
      <c r="BU1158" s="97"/>
      <c r="BV1158" s="97"/>
      <c r="BW1158" s="97"/>
      <c r="BX1158" s="97"/>
      <c r="BY1158" s="97"/>
      <c r="BZ1158" s="97"/>
      <c r="CA1158" s="97"/>
      <c r="CB1158" s="97"/>
      <c r="CC1158" s="97"/>
      <c r="CD1158" s="97"/>
      <c r="CE1158" s="97"/>
      <c r="CF1158" s="97"/>
      <c r="CG1158" s="97"/>
      <c r="CH1158" s="97"/>
    </row>
    <row r="1159" spans="1:86">
      <c r="A1159" s="100"/>
      <c r="B1159" s="100"/>
      <c r="C1159" s="100"/>
      <c r="D1159" s="100"/>
      <c r="E1159" s="100"/>
      <c r="F1159" s="100"/>
      <c r="G1159" s="100"/>
      <c r="H1159" s="100"/>
      <c r="I1159" s="100"/>
      <c r="J1159" s="100"/>
      <c r="K1159" s="100"/>
      <c r="L1159" s="100"/>
      <c r="M1159" s="100"/>
      <c r="N1159" s="100"/>
      <c r="O1159" s="100"/>
      <c r="P1159" s="100"/>
      <c r="Q1159" s="100"/>
      <c r="R1159" s="100"/>
      <c r="S1159" s="100"/>
      <c r="T1159" s="100"/>
      <c r="U1159" s="100"/>
      <c r="V1159" s="100"/>
      <c r="W1159" s="100"/>
      <c r="X1159" s="100"/>
      <c r="Z1159" s="100"/>
      <c r="AA1159" s="100"/>
      <c r="AB1159" s="100"/>
      <c r="AC1159" s="100"/>
      <c r="AD1159" s="100"/>
      <c r="AE1159" s="100"/>
      <c r="AF1159" s="100"/>
      <c r="AG1159" s="100"/>
      <c r="AH1159" s="100"/>
      <c r="AI1159" s="100"/>
      <c r="AJ1159" s="100"/>
      <c r="AK1159" s="100"/>
      <c r="AL1159" s="100"/>
      <c r="AM1159" s="97"/>
      <c r="AN1159" s="97"/>
      <c r="AO1159" s="97"/>
      <c r="AP1159" s="97"/>
      <c r="AQ1159" s="97"/>
      <c r="AR1159" s="97"/>
      <c r="AS1159" s="97"/>
      <c r="AT1159" s="97"/>
      <c r="AU1159" s="97"/>
      <c r="AV1159" s="97"/>
      <c r="AW1159" s="97"/>
      <c r="AX1159" s="97"/>
      <c r="AY1159" s="97"/>
      <c r="AZ1159" s="97"/>
      <c r="BA1159" s="97"/>
      <c r="BB1159" s="97"/>
      <c r="BC1159" s="97"/>
      <c r="BD1159" s="97"/>
      <c r="BE1159" s="97"/>
      <c r="BF1159" s="97"/>
      <c r="BG1159" s="97"/>
      <c r="BH1159" s="97"/>
      <c r="BI1159" s="97"/>
      <c r="BJ1159" s="97"/>
      <c r="BK1159" s="97"/>
      <c r="BL1159" s="97"/>
      <c r="BM1159" s="97"/>
      <c r="BN1159" s="97"/>
      <c r="BO1159" s="97"/>
      <c r="BP1159" s="97"/>
      <c r="BQ1159" s="97"/>
      <c r="BR1159" s="97"/>
      <c r="BS1159" s="97"/>
      <c r="BT1159" s="97"/>
      <c r="BU1159" s="97"/>
      <c r="BV1159" s="97"/>
      <c r="BW1159" s="97"/>
      <c r="BX1159" s="97"/>
      <c r="BY1159" s="97"/>
      <c r="BZ1159" s="97"/>
      <c r="CA1159" s="97"/>
      <c r="CB1159" s="97"/>
      <c r="CC1159" s="97"/>
      <c r="CD1159" s="97"/>
      <c r="CE1159" s="97"/>
      <c r="CF1159" s="97"/>
      <c r="CG1159" s="97"/>
      <c r="CH1159" s="97"/>
    </row>
    <row r="1160" spans="1:86">
      <c r="A1160" s="100"/>
      <c r="B1160" s="100"/>
      <c r="C1160" s="100"/>
      <c r="D1160" s="100"/>
      <c r="E1160" s="100"/>
      <c r="F1160" s="100"/>
      <c r="G1160" s="100"/>
      <c r="H1160" s="100"/>
      <c r="I1160" s="100"/>
      <c r="J1160" s="100"/>
      <c r="K1160" s="100"/>
      <c r="L1160" s="100"/>
      <c r="M1160" s="100"/>
      <c r="N1160" s="100"/>
      <c r="O1160" s="100"/>
      <c r="P1160" s="100"/>
      <c r="Q1160" s="100"/>
      <c r="R1160" s="100"/>
      <c r="S1160" s="100"/>
      <c r="T1160" s="100"/>
      <c r="U1160" s="100"/>
      <c r="V1160" s="100"/>
      <c r="W1160" s="100"/>
      <c r="X1160" s="100"/>
      <c r="Z1160" s="100"/>
      <c r="AA1160" s="100"/>
      <c r="AB1160" s="100"/>
      <c r="AC1160" s="100"/>
      <c r="AD1160" s="100"/>
      <c r="AE1160" s="100"/>
      <c r="AF1160" s="100"/>
      <c r="AG1160" s="100"/>
      <c r="AH1160" s="100"/>
      <c r="AI1160" s="100"/>
      <c r="AJ1160" s="100"/>
      <c r="AK1160" s="100"/>
      <c r="AL1160" s="100"/>
      <c r="AM1160" s="97"/>
      <c r="AN1160" s="97"/>
      <c r="AO1160" s="97"/>
      <c r="AP1160" s="97"/>
      <c r="AQ1160" s="97"/>
      <c r="AR1160" s="97"/>
      <c r="AS1160" s="97"/>
      <c r="AT1160" s="97"/>
      <c r="AU1160" s="97"/>
      <c r="AV1160" s="97"/>
      <c r="AW1160" s="97"/>
      <c r="AX1160" s="97"/>
      <c r="AY1160" s="97"/>
      <c r="AZ1160" s="97"/>
      <c r="BA1160" s="97"/>
      <c r="BB1160" s="97"/>
      <c r="BC1160" s="97"/>
      <c r="BD1160" s="97"/>
      <c r="BE1160" s="97"/>
      <c r="BF1160" s="97"/>
      <c r="BG1160" s="97"/>
      <c r="BH1160" s="97"/>
      <c r="BI1160" s="97"/>
      <c r="BJ1160" s="97"/>
      <c r="BK1160" s="97"/>
      <c r="BL1160" s="97"/>
      <c r="BM1160" s="97"/>
      <c r="BN1160" s="97"/>
      <c r="BO1160" s="97"/>
      <c r="BP1160" s="97"/>
      <c r="BQ1160" s="97"/>
      <c r="BR1160" s="97"/>
      <c r="BS1160" s="97"/>
      <c r="BT1160" s="97"/>
      <c r="BU1160" s="97"/>
      <c r="BV1160" s="97"/>
      <c r="BW1160" s="97"/>
      <c r="BX1160" s="97"/>
      <c r="BY1160" s="97"/>
      <c r="BZ1160" s="97"/>
      <c r="CA1160" s="97"/>
      <c r="CB1160" s="97"/>
      <c r="CC1160" s="97"/>
      <c r="CD1160" s="97"/>
      <c r="CE1160" s="97"/>
      <c r="CF1160" s="97"/>
      <c r="CG1160" s="97"/>
      <c r="CH1160" s="97"/>
    </row>
    <row r="1161" spans="1:86">
      <c r="A1161" s="100"/>
      <c r="B1161" s="100"/>
      <c r="C1161" s="100"/>
      <c r="D1161" s="100"/>
      <c r="E1161" s="100"/>
      <c r="F1161" s="100"/>
      <c r="G1161" s="100"/>
      <c r="H1161" s="100"/>
      <c r="I1161" s="100"/>
      <c r="J1161" s="100"/>
      <c r="K1161" s="100"/>
      <c r="L1161" s="100"/>
      <c r="M1161" s="100"/>
      <c r="N1161" s="100"/>
      <c r="O1161" s="100"/>
      <c r="P1161" s="100"/>
      <c r="Q1161" s="100"/>
      <c r="R1161" s="100"/>
      <c r="S1161" s="100"/>
      <c r="T1161" s="100"/>
      <c r="U1161" s="100"/>
      <c r="V1161" s="100"/>
      <c r="W1161" s="100"/>
      <c r="X1161" s="100"/>
      <c r="Z1161" s="100"/>
      <c r="AA1161" s="100"/>
      <c r="AB1161" s="100"/>
      <c r="AC1161" s="100"/>
      <c r="AD1161" s="100"/>
      <c r="AE1161" s="100"/>
      <c r="AF1161" s="100"/>
      <c r="AG1161" s="100"/>
      <c r="AH1161" s="100"/>
      <c r="AI1161" s="100"/>
      <c r="AJ1161" s="100"/>
      <c r="AK1161" s="100"/>
      <c r="AL1161" s="100"/>
      <c r="AM1161" s="97"/>
      <c r="AN1161" s="97"/>
      <c r="AO1161" s="97"/>
      <c r="AP1161" s="97"/>
      <c r="AQ1161" s="97"/>
      <c r="AR1161" s="97"/>
      <c r="AS1161" s="97"/>
      <c r="AT1161" s="97"/>
      <c r="AU1161" s="97"/>
      <c r="AV1161" s="97"/>
      <c r="AW1161" s="97"/>
      <c r="AX1161" s="97"/>
      <c r="AY1161" s="97"/>
      <c r="AZ1161" s="97"/>
      <c r="BA1161" s="97"/>
      <c r="BB1161" s="97"/>
      <c r="BC1161" s="97"/>
      <c r="BD1161" s="97"/>
      <c r="BE1161" s="97"/>
      <c r="BF1161" s="97"/>
      <c r="BG1161" s="97"/>
      <c r="BH1161" s="97"/>
      <c r="BI1161" s="97"/>
      <c r="BJ1161" s="97"/>
      <c r="BK1161" s="97"/>
      <c r="BL1161" s="97"/>
      <c r="BM1161" s="97"/>
      <c r="BN1161" s="97"/>
      <c r="BO1161" s="97"/>
      <c r="BP1161" s="97"/>
      <c r="BQ1161" s="97"/>
      <c r="BR1161" s="97"/>
      <c r="BS1161" s="97"/>
      <c r="BT1161" s="97"/>
      <c r="BU1161" s="97"/>
      <c r="BV1161" s="97"/>
      <c r="BW1161" s="97"/>
      <c r="BX1161" s="97"/>
      <c r="BY1161" s="97"/>
      <c r="BZ1161" s="97"/>
      <c r="CA1161" s="97"/>
      <c r="CB1161" s="97"/>
      <c r="CC1161" s="97"/>
      <c r="CD1161" s="97"/>
      <c r="CE1161" s="97"/>
      <c r="CF1161" s="97"/>
      <c r="CG1161" s="97"/>
      <c r="CH1161" s="97"/>
    </row>
    <row r="1162" spans="1:86">
      <c r="A1162" s="100"/>
      <c r="B1162" s="100"/>
      <c r="C1162" s="100"/>
      <c r="D1162" s="100"/>
      <c r="E1162" s="100"/>
      <c r="F1162" s="100"/>
      <c r="G1162" s="100"/>
      <c r="H1162" s="100"/>
      <c r="I1162" s="100"/>
      <c r="J1162" s="100"/>
      <c r="K1162" s="100"/>
      <c r="L1162" s="100"/>
      <c r="M1162" s="100"/>
      <c r="N1162" s="100"/>
      <c r="O1162" s="100"/>
      <c r="P1162" s="100"/>
      <c r="Q1162" s="100"/>
      <c r="R1162" s="100"/>
      <c r="S1162" s="100"/>
      <c r="T1162" s="100"/>
      <c r="U1162" s="100"/>
      <c r="V1162" s="100"/>
      <c r="W1162" s="100"/>
      <c r="X1162" s="100"/>
      <c r="Z1162" s="100"/>
      <c r="AA1162" s="100"/>
      <c r="AB1162" s="100"/>
      <c r="AC1162" s="100"/>
      <c r="AD1162" s="100"/>
      <c r="AE1162" s="100"/>
      <c r="AF1162" s="100"/>
      <c r="AG1162" s="100"/>
      <c r="AH1162" s="100"/>
      <c r="AI1162" s="100"/>
      <c r="AJ1162" s="100"/>
      <c r="AK1162" s="100"/>
      <c r="AL1162" s="100"/>
      <c r="AM1162" s="97"/>
      <c r="AN1162" s="97"/>
      <c r="AO1162" s="97"/>
      <c r="AP1162" s="97"/>
      <c r="AQ1162" s="97"/>
      <c r="AR1162" s="97"/>
      <c r="AS1162" s="97"/>
      <c r="AT1162" s="97"/>
      <c r="AU1162" s="97"/>
      <c r="AV1162" s="97"/>
      <c r="AW1162" s="97"/>
      <c r="AX1162" s="97"/>
      <c r="AY1162" s="97"/>
      <c r="AZ1162" s="97"/>
      <c r="BA1162" s="97"/>
      <c r="BB1162" s="97"/>
      <c r="BC1162" s="97"/>
      <c r="BD1162" s="97"/>
      <c r="BE1162" s="97"/>
      <c r="BF1162" s="97"/>
      <c r="BG1162" s="97"/>
      <c r="BH1162" s="97"/>
      <c r="BI1162" s="97"/>
      <c r="BJ1162" s="97"/>
      <c r="BK1162" s="97"/>
      <c r="BL1162" s="97"/>
      <c r="BM1162" s="97"/>
      <c r="BN1162" s="97"/>
      <c r="BO1162" s="97"/>
      <c r="BP1162" s="97"/>
      <c r="BQ1162" s="97"/>
      <c r="BR1162" s="97"/>
      <c r="BS1162" s="97"/>
      <c r="BT1162" s="97"/>
      <c r="BU1162" s="97"/>
      <c r="BV1162" s="97"/>
      <c r="BW1162" s="97"/>
      <c r="BX1162" s="97"/>
      <c r="BY1162" s="97"/>
      <c r="BZ1162" s="97"/>
      <c r="CA1162" s="97"/>
      <c r="CB1162" s="97"/>
      <c r="CC1162" s="97"/>
      <c r="CD1162" s="97"/>
      <c r="CE1162" s="97"/>
      <c r="CF1162" s="97"/>
      <c r="CG1162" s="97"/>
      <c r="CH1162" s="97"/>
    </row>
    <row r="1163" spans="1:86">
      <c r="A1163" s="100"/>
      <c r="B1163" s="100"/>
      <c r="C1163" s="100"/>
      <c r="D1163" s="100"/>
      <c r="E1163" s="100"/>
      <c r="F1163" s="100"/>
      <c r="G1163" s="100"/>
      <c r="H1163" s="100"/>
      <c r="I1163" s="100"/>
      <c r="J1163" s="100"/>
      <c r="K1163" s="100"/>
      <c r="L1163" s="100"/>
      <c r="M1163" s="100"/>
      <c r="N1163" s="100"/>
      <c r="O1163" s="100"/>
      <c r="P1163" s="100"/>
      <c r="Q1163" s="100"/>
      <c r="R1163" s="100"/>
      <c r="S1163" s="100"/>
      <c r="T1163" s="100"/>
      <c r="U1163" s="100"/>
      <c r="V1163" s="100"/>
      <c r="W1163" s="100"/>
      <c r="X1163" s="100"/>
      <c r="Z1163" s="100"/>
      <c r="AA1163" s="100"/>
      <c r="AB1163" s="100"/>
      <c r="AC1163" s="100"/>
      <c r="AD1163" s="100"/>
      <c r="AE1163" s="100"/>
      <c r="AF1163" s="100"/>
      <c r="AG1163" s="100"/>
      <c r="AH1163" s="100"/>
      <c r="AI1163" s="100"/>
      <c r="AJ1163" s="100"/>
      <c r="AK1163" s="100"/>
      <c r="AL1163" s="100"/>
      <c r="AM1163" s="97"/>
      <c r="AN1163" s="97"/>
      <c r="AO1163" s="97"/>
      <c r="AP1163" s="97"/>
      <c r="AQ1163" s="97"/>
      <c r="AR1163" s="97"/>
      <c r="AS1163" s="97"/>
      <c r="AT1163" s="97"/>
      <c r="AU1163" s="97"/>
      <c r="AV1163" s="97"/>
      <c r="AW1163" s="97"/>
      <c r="AX1163" s="97"/>
      <c r="AY1163" s="97"/>
      <c r="AZ1163" s="97"/>
      <c r="BA1163" s="97"/>
      <c r="BB1163" s="97"/>
      <c r="BC1163" s="97"/>
      <c r="BD1163" s="97"/>
      <c r="BE1163" s="97"/>
      <c r="BF1163" s="97"/>
      <c r="BG1163" s="97"/>
      <c r="BH1163" s="97"/>
      <c r="BI1163" s="97"/>
      <c r="BJ1163" s="97"/>
      <c r="BK1163" s="97"/>
      <c r="BL1163" s="97"/>
      <c r="BM1163" s="97"/>
      <c r="BN1163" s="97"/>
      <c r="BO1163" s="97"/>
      <c r="BP1163" s="97"/>
      <c r="BQ1163" s="97"/>
      <c r="BR1163" s="97"/>
      <c r="BS1163" s="97"/>
      <c r="BT1163" s="97"/>
      <c r="BU1163" s="97"/>
      <c r="BV1163" s="97"/>
      <c r="BW1163" s="97"/>
      <c r="BX1163" s="97"/>
      <c r="BY1163" s="97"/>
      <c r="BZ1163" s="97"/>
      <c r="CA1163" s="97"/>
      <c r="CB1163" s="97"/>
      <c r="CC1163" s="97"/>
      <c r="CD1163" s="97"/>
      <c r="CE1163" s="97"/>
      <c r="CF1163" s="97"/>
      <c r="CG1163" s="97"/>
      <c r="CH1163" s="97"/>
    </row>
    <row r="1164" spans="1:86">
      <c r="A1164" s="100"/>
      <c r="B1164" s="100"/>
      <c r="C1164" s="100"/>
      <c r="D1164" s="100"/>
      <c r="E1164" s="100"/>
      <c r="F1164" s="100"/>
      <c r="G1164" s="100"/>
      <c r="H1164" s="100"/>
      <c r="I1164" s="100"/>
      <c r="J1164" s="100"/>
      <c r="K1164" s="100"/>
      <c r="L1164" s="100"/>
      <c r="M1164" s="100"/>
      <c r="N1164" s="100"/>
      <c r="O1164" s="100"/>
      <c r="P1164" s="100"/>
      <c r="Q1164" s="100"/>
      <c r="R1164" s="100"/>
      <c r="S1164" s="100"/>
      <c r="T1164" s="100"/>
      <c r="U1164" s="100"/>
      <c r="V1164" s="100"/>
      <c r="W1164" s="100"/>
      <c r="X1164" s="100"/>
      <c r="Z1164" s="100"/>
      <c r="AA1164" s="100"/>
      <c r="AB1164" s="100"/>
      <c r="AC1164" s="100"/>
      <c r="AD1164" s="100"/>
      <c r="AE1164" s="100"/>
      <c r="AF1164" s="100"/>
      <c r="AG1164" s="100"/>
      <c r="AH1164" s="100"/>
      <c r="AI1164" s="100"/>
      <c r="AJ1164" s="100"/>
      <c r="AK1164" s="100"/>
      <c r="AL1164" s="100"/>
      <c r="AM1164" s="97"/>
      <c r="AN1164" s="97"/>
      <c r="AO1164" s="97"/>
      <c r="AP1164" s="97"/>
      <c r="AQ1164" s="97"/>
      <c r="AR1164" s="97"/>
      <c r="AS1164" s="97"/>
      <c r="AT1164" s="97"/>
      <c r="AU1164" s="97"/>
      <c r="AV1164" s="97"/>
      <c r="AW1164" s="97"/>
      <c r="AX1164" s="97"/>
      <c r="AY1164" s="97"/>
      <c r="AZ1164" s="97"/>
      <c r="BA1164" s="97"/>
      <c r="BB1164" s="97"/>
      <c r="BC1164" s="97"/>
      <c r="BD1164" s="97"/>
      <c r="BE1164" s="97"/>
      <c r="BF1164" s="97"/>
      <c r="BG1164" s="97"/>
      <c r="BH1164" s="97"/>
      <c r="BI1164" s="97"/>
      <c r="BJ1164" s="97"/>
      <c r="BK1164" s="97"/>
      <c r="BL1164" s="97"/>
      <c r="BM1164" s="97"/>
      <c r="BN1164" s="97"/>
      <c r="BO1164" s="97"/>
      <c r="BP1164" s="97"/>
      <c r="BQ1164" s="97"/>
      <c r="BR1164" s="97"/>
      <c r="BS1164" s="97"/>
      <c r="BT1164" s="97"/>
      <c r="BU1164" s="97"/>
      <c r="BV1164" s="97"/>
      <c r="BW1164" s="97"/>
      <c r="BX1164" s="97"/>
      <c r="BY1164" s="97"/>
      <c r="BZ1164" s="97"/>
      <c r="CA1164" s="97"/>
      <c r="CB1164" s="97"/>
      <c r="CC1164" s="97"/>
      <c r="CD1164" s="97"/>
      <c r="CE1164" s="97"/>
      <c r="CF1164" s="97"/>
      <c r="CG1164" s="97"/>
      <c r="CH1164" s="97"/>
    </row>
    <row r="1165" spans="1:86">
      <c r="A1165" s="100"/>
      <c r="B1165" s="100"/>
      <c r="C1165" s="100"/>
      <c r="D1165" s="100"/>
      <c r="E1165" s="100"/>
      <c r="F1165" s="100"/>
      <c r="G1165" s="100"/>
      <c r="H1165" s="100"/>
      <c r="I1165" s="100"/>
      <c r="J1165" s="100"/>
      <c r="K1165" s="100"/>
      <c r="L1165" s="100"/>
      <c r="M1165" s="100"/>
      <c r="N1165" s="100"/>
      <c r="O1165" s="100"/>
      <c r="P1165" s="100"/>
      <c r="Q1165" s="100"/>
      <c r="R1165" s="100"/>
      <c r="S1165" s="100"/>
      <c r="T1165" s="100"/>
      <c r="U1165" s="100"/>
      <c r="V1165" s="100"/>
      <c r="W1165" s="100"/>
      <c r="X1165" s="100"/>
      <c r="Z1165" s="100"/>
      <c r="AA1165" s="100"/>
      <c r="AB1165" s="100"/>
      <c r="AC1165" s="100"/>
      <c r="AD1165" s="100"/>
      <c r="AE1165" s="100"/>
      <c r="AF1165" s="100"/>
      <c r="AG1165" s="100"/>
      <c r="AH1165" s="100"/>
      <c r="AI1165" s="100"/>
      <c r="AJ1165" s="100"/>
      <c r="AK1165" s="100"/>
      <c r="AL1165" s="100"/>
      <c r="AM1165" s="97"/>
      <c r="AN1165" s="97"/>
      <c r="AO1165" s="97"/>
      <c r="AP1165" s="97"/>
      <c r="AQ1165" s="97"/>
      <c r="AR1165" s="97"/>
      <c r="AS1165" s="97"/>
      <c r="AT1165" s="97"/>
      <c r="AU1165" s="97"/>
      <c r="AV1165" s="97"/>
      <c r="AW1165" s="97"/>
      <c r="AX1165" s="97"/>
      <c r="AY1165" s="97"/>
      <c r="AZ1165" s="97"/>
      <c r="BA1165" s="97"/>
      <c r="BB1165" s="97"/>
      <c r="BC1165" s="97"/>
      <c r="BD1165" s="97"/>
      <c r="BE1165" s="97"/>
      <c r="BF1165" s="97"/>
      <c r="BG1165" s="97"/>
      <c r="BH1165" s="97"/>
      <c r="BI1165" s="97"/>
      <c r="BJ1165" s="97"/>
      <c r="BK1165" s="97"/>
      <c r="BL1165" s="97"/>
      <c r="BM1165" s="97"/>
      <c r="BN1165" s="97"/>
      <c r="BO1165" s="97"/>
      <c r="BP1165" s="97"/>
      <c r="BQ1165" s="97"/>
      <c r="BR1165" s="97"/>
      <c r="BS1165" s="97"/>
      <c r="BT1165" s="97"/>
      <c r="BU1165" s="97"/>
      <c r="BV1165" s="97"/>
      <c r="BW1165" s="97"/>
      <c r="BX1165" s="97"/>
      <c r="BY1165" s="97"/>
      <c r="BZ1165" s="97"/>
      <c r="CA1165" s="97"/>
      <c r="CB1165" s="97"/>
      <c r="CC1165" s="97"/>
      <c r="CD1165" s="97"/>
      <c r="CE1165" s="97"/>
      <c r="CF1165" s="97"/>
      <c r="CG1165" s="97"/>
      <c r="CH1165" s="97"/>
    </row>
    <row r="1166" spans="1:86">
      <c r="A1166" s="100"/>
      <c r="B1166" s="100"/>
      <c r="C1166" s="100"/>
      <c r="D1166" s="100"/>
      <c r="E1166" s="100"/>
      <c r="F1166" s="100"/>
      <c r="G1166" s="100"/>
      <c r="H1166" s="100"/>
      <c r="I1166" s="100"/>
      <c r="J1166" s="100"/>
      <c r="K1166" s="100"/>
      <c r="L1166" s="100"/>
      <c r="M1166" s="100"/>
      <c r="N1166" s="100"/>
      <c r="O1166" s="100"/>
      <c r="P1166" s="100"/>
      <c r="Q1166" s="100"/>
      <c r="R1166" s="100"/>
      <c r="S1166" s="100"/>
      <c r="T1166" s="100"/>
      <c r="U1166" s="100"/>
      <c r="V1166" s="100"/>
      <c r="W1166" s="100"/>
      <c r="X1166" s="100"/>
      <c r="Z1166" s="100"/>
      <c r="AA1166" s="100"/>
      <c r="AB1166" s="100"/>
      <c r="AC1166" s="100"/>
      <c r="AD1166" s="100"/>
      <c r="AE1166" s="100"/>
      <c r="AF1166" s="100"/>
      <c r="AG1166" s="100"/>
      <c r="AH1166" s="100"/>
      <c r="AI1166" s="100"/>
      <c r="AJ1166" s="100"/>
      <c r="AK1166" s="100"/>
      <c r="AL1166" s="100"/>
      <c r="AM1166" s="97"/>
      <c r="AN1166" s="97"/>
      <c r="AO1166" s="97"/>
      <c r="AP1166" s="97"/>
      <c r="AQ1166" s="97"/>
      <c r="AR1166" s="97"/>
      <c r="AS1166" s="97"/>
      <c r="AT1166" s="97"/>
      <c r="AU1166" s="97"/>
      <c r="AV1166" s="97"/>
      <c r="AW1166" s="97"/>
      <c r="AX1166" s="97"/>
      <c r="AY1166" s="97"/>
      <c r="AZ1166" s="97"/>
      <c r="BA1166" s="97"/>
      <c r="BB1166" s="97"/>
      <c r="BC1166" s="97"/>
      <c r="BD1166" s="97"/>
      <c r="BE1166" s="97"/>
      <c r="BF1166" s="97"/>
      <c r="BG1166" s="97"/>
      <c r="BH1166" s="97"/>
      <c r="BI1166" s="97"/>
      <c r="BJ1166" s="97"/>
      <c r="BK1166" s="97"/>
      <c r="BL1166" s="97"/>
      <c r="BM1166" s="97"/>
      <c r="BN1166" s="97"/>
      <c r="BO1166" s="97"/>
      <c r="BP1166" s="97"/>
      <c r="BQ1166" s="97"/>
      <c r="BR1166" s="97"/>
      <c r="BS1166" s="97"/>
      <c r="BT1166" s="97"/>
      <c r="BU1166" s="97"/>
      <c r="BV1166" s="97"/>
      <c r="BW1166" s="97"/>
      <c r="BX1166" s="97"/>
      <c r="BY1166" s="97"/>
      <c r="BZ1166" s="97"/>
      <c r="CA1166" s="97"/>
      <c r="CB1166" s="97"/>
      <c r="CC1166" s="97"/>
      <c r="CD1166" s="97"/>
      <c r="CE1166" s="97"/>
      <c r="CF1166" s="97"/>
      <c r="CG1166" s="97"/>
      <c r="CH1166" s="97"/>
    </row>
    <row r="1167" spans="1:86">
      <c r="A1167" s="100"/>
      <c r="B1167" s="100"/>
      <c r="C1167" s="100"/>
      <c r="D1167" s="100"/>
      <c r="E1167" s="100"/>
      <c r="F1167" s="100"/>
      <c r="G1167" s="100"/>
      <c r="H1167" s="100"/>
      <c r="I1167" s="100"/>
      <c r="J1167" s="100"/>
      <c r="K1167" s="100"/>
      <c r="L1167" s="100"/>
      <c r="M1167" s="100"/>
      <c r="N1167" s="100"/>
      <c r="O1167" s="100"/>
      <c r="P1167" s="100"/>
      <c r="Q1167" s="100"/>
      <c r="R1167" s="100"/>
      <c r="S1167" s="100"/>
      <c r="T1167" s="100"/>
      <c r="U1167" s="100"/>
      <c r="V1167" s="100"/>
      <c r="W1167" s="100"/>
      <c r="X1167" s="100"/>
      <c r="Z1167" s="100"/>
      <c r="AA1167" s="100"/>
      <c r="AB1167" s="100"/>
      <c r="AC1167" s="100"/>
      <c r="AD1167" s="100"/>
      <c r="AE1167" s="100"/>
      <c r="AF1167" s="100"/>
      <c r="AG1167" s="100"/>
      <c r="AH1167" s="100"/>
      <c r="AI1167" s="100"/>
      <c r="AJ1167" s="100"/>
      <c r="AK1167" s="100"/>
      <c r="AL1167" s="100"/>
      <c r="AM1167" s="97"/>
      <c r="AN1167" s="97"/>
      <c r="AO1167" s="97"/>
      <c r="AP1167" s="97"/>
      <c r="AQ1167" s="97"/>
      <c r="AR1167" s="97"/>
      <c r="AS1167" s="97"/>
      <c r="AT1167" s="97"/>
      <c r="AU1167" s="97"/>
      <c r="AV1167" s="97"/>
      <c r="AW1167" s="97"/>
      <c r="AX1167" s="97"/>
      <c r="AY1167" s="97"/>
      <c r="AZ1167" s="97"/>
      <c r="BA1167" s="97"/>
      <c r="BB1167" s="97"/>
      <c r="BC1167" s="97"/>
      <c r="BD1167" s="97"/>
      <c r="BE1167" s="97"/>
      <c r="BF1167" s="97"/>
      <c r="BG1167" s="97"/>
      <c r="BH1167" s="97"/>
      <c r="BI1167" s="97"/>
      <c r="BJ1167" s="97"/>
      <c r="BK1167" s="97"/>
      <c r="BL1167" s="97"/>
      <c r="BM1167" s="97"/>
      <c r="BN1167" s="97"/>
      <c r="BO1167" s="97"/>
      <c r="BP1167" s="97"/>
      <c r="BQ1167" s="97"/>
      <c r="BR1167" s="97"/>
      <c r="BS1167" s="97"/>
      <c r="BT1167" s="97"/>
      <c r="BU1167" s="97"/>
      <c r="BV1167" s="97"/>
      <c r="BW1167" s="97"/>
      <c r="BX1167" s="97"/>
      <c r="BY1167" s="97"/>
      <c r="BZ1167" s="97"/>
      <c r="CA1167" s="97"/>
      <c r="CB1167" s="97"/>
      <c r="CC1167" s="97"/>
      <c r="CD1167" s="97"/>
      <c r="CE1167" s="97"/>
      <c r="CF1167" s="97"/>
      <c r="CG1167" s="97"/>
      <c r="CH1167" s="97"/>
    </row>
    <row r="1168" spans="1:86">
      <c r="A1168" s="100"/>
      <c r="B1168" s="100"/>
      <c r="C1168" s="100"/>
      <c r="D1168" s="100"/>
      <c r="E1168" s="100"/>
      <c r="F1168" s="100"/>
      <c r="G1168" s="100"/>
      <c r="H1168" s="100"/>
      <c r="I1168" s="100"/>
      <c r="J1168" s="100"/>
      <c r="K1168" s="100"/>
      <c r="L1168" s="100"/>
      <c r="M1168" s="100"/>
      <c r="N1168" s="100"/>
      <c r="O1168" s="100"/>
      <c r="P1168" s="100"/>
      <c r="Q1168" s="100"/>
      <c r="R1168" s="100"/>
      <c r="S1168" s="100"/>
      <c r="T1168" s="100"/>
      <c r="U1168" s="100"/>
      <c r="V1168" s="100"/>
      <c r="W1168" s="100"/>
      <c r="X1168" s="100"/>
      <c r="Z1168" s="100"/>
      <c r="AA1168" s="100"/>
      <c r="AB1168" s="100"/>
      <c r="AC1168" s="100"/>
      <c r="AD1168" s="100"/>
      <c r="AE1168" s="100"/>
      <c r="AF1168" s="100"/>
      <c r="AG1168" s="100"/>
      <c r="AH1168" s="100"/>
      <c r="AI1168" s="100"/>
      <c r="AJ1168" s="100"/>
      <c r="AK1168" s="100"/>
      <c r="AL1168" s="100"/>
      <c r="AM1168" s="97"/>
      <c r="AN1168" s="97"/>
      <c r="AO1168" s="97"/>
      <c r="AP1168" s="97"/>
      <c r="AQ1168" s="97"/>
      <c r="AR1168" s="97"/>
      <c r="AS1168" s="97"/>
      <c r="AT1168" s="97"/>
      <c r="AU1168" s="97"/>
      <c r="AV1168" s="97"/>
      <c r="AW1168" s="97"/>
      <c r="AX1168" s="97"/>
      <c r="AY1168" s="97"/>
      <c r="AZ1168" s="97"/>
      <c r="BA1168" s="97"/>
      <c r="BB1168" s="97"/>
      <c r="BC1168" s="97"/>
      <c r="BD1168" s="97"/>
      <c r="BE1168" s="97"/>
      <c r="BF1168" s="97"/>
      <c r="BG1168" s="97"/>
      <c r="BH1168" s="97"/>
      <c r="BI1168" s="97"/>
      <c r="BJ1168" s="97"/>
      <c r="BK1168" s="97"/>
      <c r="BL1168" s="97"/>
      <c r="BM1168" s="97"/>
      <c r="BN1168" s="97"/>
      <c r="BO1168" s="97"/>
      <c r="BP1168" s="97"/>
      <c r="BQ1168" s="97"/>
      <c r="BR1168" s="97"/>
      <c r="BS1168" s="97"/>
      <c r="BT1168" s="97"/>
      <c r="BU1168" s="97"/>
      <c r="BV1168" s="97"/>
      <c r="BW1168" s="97"/>
      <c r="BX1168" s="97"/>
      <c r="BY1168" s="97"/>
      <c r="BZ1168" s="97"/>
      <c r="CA1168" s="97"/>
      <c r="CB1168" s="97"/>
      <c r="CC1168" s="97"/>
      <c r="CD1168" s="97"/>
      <c r="CE1168" s="97"/>
      <c r="CF1168" s="97"/>
      <c r="CG1168" s="97"/>
      <c r="CH1168" s="97"/>
    </row>
    <row r="1169" spans="1:86">
      <c r="A1169" s="100"/>
      <c r="B1169" s="100"/>
      <c r="C1169" s="100"/>
      <c r="D1169" s="100"/>
      <c r="E1169" s="100"/>
      <c r="F1169" s="100"/>
      <c r="G1169" s="100"/>
      <c r="H1169" s="100"/>
      <c r="I1169" s="100"/>
      <c r="J1169" s="100"/>
      <c r="K1169" s="100"/>
      <c r="L1169" s="100"/>
      <c r="M1169" s="100"/>
      <c r="N1169" s="100"/>
      <c r="O1169" s="100"/>
      <c r="P1169" s="100"/>
      <c r="Q1169" s="100"/>
      <c r="R1169" s="100"/>
      <c r="S1169" s="100"/>
      <c r="T1169" s="100"/>
      <c r="U1169" s="100"/>
      <c r="V1169" s="100"/>
      <c r="W1169" s="100"/>
      <c r="X1169" s="100"/>
      <c r="Z1169" s="100"/>
      <c r="AA1169" s="100"/>
      <c r="AB1169" s="100"/>
      <c r="AC1169" s="100"/>
      <c r="AD1169" s="100"/>
      <c r="AE1169" s="100"/>
      <c r="AF1169" s="100"/>
      <c r="AG1169" s="100"/>
      <c r="AH1169" s="100"/>
      <c r="AI1169" s="100"/>
      <c r="AJ1169" s="100"/>
      <c r="AK1169" s="100"/>
      <c r="AL1169" s="100"/>
      <c r="AM1169" s="97"/>
      <c r="AN1169" s="97"/>
      <c r="AO1169" s="97"/>
      <c r="AP1169" s="97"/>
      <c r="AQ1169" s="97"/>
      <c r="AR1169" s="97"/>
      <c r="AS1169" s="97"/>
      <c r="AT1169" s="97"/>
      <c r="AU1169" s="97"/>
      <c r="AV1169" s="97"/>
      <c r="AW1169" s="97"/>
      <c r="AX1169" s="97"/>
      <c r="AY1169" s="97"/>
      <c r="AZ1169" s="97"/>
      <c r="BA1169" s="97"/>
      <c r="BB1169" s="97"/>
      <c r="BC1169" s="97"/>
      <c r="BD1169" s="97"/>
      <c r="BE1169" s="97"/>
      <c r="BF1169" s="97"/>
      <c r="BG1169" s="97"/>
      <c r="BH1169" s="97"/>
      <c r="BI1169" s="97"/>
      <c r="BJ1169" s="97"/>
      <c r="BK1169" s="97"/>
      <c r="BL1169" s="97"/>
      <c r="BM1169" s="97"/>
      <c r="BN1169" s="97"/>
      <c r="BO1169" s="97"/>
      <c r="BP1169" s="97"/>
      <c r="BQ1169" s="97"/>
      <c r="BR1169" s="97"/>
      <c r="BS1169" s="97"/>
      <c r="BT1169" s="97"/>
      <c r="BU1169" s="97"/>
      <c r="BV1169" s="97"/>
      <c r="BW1169" s="97"/>
      <c r="BX1169" s="97"/>
      <c r="BY1169" s="97"/>
      <c r="BZ1169" s="97"/>
      <c r="CA1169" s="97"/>
      <c r="CB1169" s="97"/>
      <c r="CC1169" s="97"/>
      <c r="CD1169" s="97"/>
      <c r="CE1169" s="97"/>
      <c r="CF1169" s="97"/>
      <c r="CG1169" s="97"/>
      <c r="CH1169" s="97"/>
    </row>
    <row r="1170" spans="1:86">
      <c r="A1170" s="100"/>
      <c r="B1170" s="100"/>
      <c r="C1170" s="100"/>
      <c r="D1170" s="100"/>
      <c r="E1170" s="100"/>
      <c r="F1170" s="100"/>
      <c r="G1170" s="100"/>
      <c r="H1170" s="100"/>
      <c r="I1170" s="100"/>
      <c r="J1170" s="100"/>
      <c r="K1170" s="100"/>
      <c r="L1170" s="100"/>
      <c r="M1170" s="100"/>
      <c r="N1170" s="100"/>
      <c r="O1170" s="100"/>
      <c r="P1170" s="100"/>
      <c r="Q1170" s="100"/>
      <c r="R1170" s="100"/>
      <c r="S1170" s="100"/>
      <c r="T1170" s="100"/>
      <c r="U1170" s="100"/>
      <c r="V1170" s="100"/>
      <c r="W1170" s="100"/>
      <c r="X1170" s="100"/>
      <c r="Z1170" s="100"/>
      <c r="AA1170" s="100"/>
      <c r="AB1170" s="100"/>
      <c r="AC1170" s="100"/>
      <c r="AD1170" s="100"/>
      <c r="AE1170" s="100"/>
      <c r="AF1170" s="100"/>
      <c r="AG1170" s="100"/>
      <c r="AH1170" s="100"/>
      <c r="AI1170" s="100"/>
      <c r="AJ1170" s="100"/>
      <c r="AK1170" s="100"/>
      <c r="AL1170" s="100"/>
      <c r="AM1170" s="97"/>
      <c r="AN1170" s="97"/>
      <c r="AO1170" s="97"/>
      <c r="AP1170" s="97"/>
      <c r="AQ1170" s="97"/>
      <c r="AR1170" s="97"/>
      <c r="AS1170" s="97"/>
      <c r="AT1170" s="97"/>
      <c r="AU1170" s="97"/>
      <c r="AV1170" s="97"/>
      <c r="AW1170" s="97"/>
      <c r="AX1170" s="97"/>
      <c r="AY1170" s="97"/>
      <c r="AZ1170" s="97"/>
      <c r="BA1170" s="97"/>
      <c r="BB1170" s="97"/>
      <c r="BC1170" s="97"/>
      <c r="BD1170" s="97"/>
      <c r="BE1170" s="97"/>
      <c r="BF1170" s="97"/>
      <c r="BG1170" s="97"/>
      <c r="BH1170" s="97"/>
      <c r="BI1170" s="97"/>
      <c r="BJ1170" s="97"/>
      <c r="BK1170" s="97"/>
      <c r="BL1170" s="97"/>
      <c r="BM1170" s="97"/>
      <c r="BN1170" s="97"/>
      <c r="BO1170" s="97"/>
      <c r="BP1170" s="97"/>
      <c r="BQ1170" s="97"/>
      <c r="BR1170" s="97"/>
      <c r="BS1170" s="97"/>
      <c r="BT1170" s="97"/>
      <c r="BU1170" s="97"/>
      <c r="BV1170" s="97"/>
      <c r="BW1170" s="97"/>
      <c r="BX1170" s="97"/>
      <c r="BY1170" s="97"/>
      <c r="BZ1170" s="97"/>
      <c r="CA1170" s="97"/>
      <c r="CB1170" s="97"/>
      <c r="CC1170" s="97"/>
      <c r="CD1170" s="97"/>
      <c r="CE1170" s="97"/>
      <c r="CF1170" s="97"/>
      <c r="CG1170" s="97"/>
      <c r="CH1170" s="97"/>
    </row>
    <row r="1171" spans="1:86">
      <c r="A1171" s="100"/>
      <c r="B1171" s="100"/>
      <c r="C1171" s="100"/>
      <c r="D1171" s="100"/>
      <c r="E1171" s="100"/>
      <c r="F1171" s="100"/>
      <c r="G1171" s="100"/>
      <c r="H1171" s="100"/>
      <c r="I1171" s="100"/>
      <c r="J1171" s="100"/>
      <c r="K1171" s="100"/>
      <c r="L1171" s="100"/>
      <c r="M1171" s="100"/>
      <c r="N1171" s="100"/>
      <c r="O1171" s="100"/>
      <c r="P1171" s="100"/>
      <c r="Q1171" s="100"/>
      <c r="R1171" s="100"/>
      <c r="S1171" s="100"/>
      <c r="T1171" s="100"/>
      <c r="U1171" s="100"/>
      <c r="V1171" s="100"/>
      <c r="W1171" s="100"/>
      <c r="X1171" s="100"/>
      <c r="Z1171" s="100"/>
      <c r="AA1171" s="100"/>
      <c r="AB1171" s="100"/>
      <c r="AC1171" s="100"/>
      <c r="AD1171" s="100"/>
      <c r="AE1171" s="100"/>
      <c r="AF1171" s="100"/>
      <c r="AG1171" s="100"/>
      <c r="AH1171" s="100"/>
      <c r="AI1171" s="100"/>
      <c r="AJ1171" s="100"/>
      <c r="AK1171" s="100"/>
      <c r="AL1171" s="100"/>
      <c r="AM1171" s="97"/>
      <c r="AN1171" s="97"/>
      <c r="AO1171" s="97"/>
      <c r="AP1171" s="97"/>
      <c r="AQ1171" s="97"/>
      <c r="AR1171" s="97"/>
      <c r="AS1171" s="97"/>
      <c r="AT1171" s="97"/>
      <c r="AU1171" s="97"/>
      <c r="AV1171" s="97"/>
      <c r="AW1171" s="97"/>
      <c r="AX1171" s="97"/>
      <c r="AY1171" s="97"/>
      <c r="AZ1171" s="97"/>
      <c r="BA1171" s="97"/>
      <c r="BB1171" s="97"/>
      <c r="BC1171" s="97"/>
      <c r="BD1171" s="97"/>
      <c r="BE1171" s="97"/>
      <c r="BF1171" s="97"/>
      <c r="BG1171" s="97"/>
      <c r="BH1171" s="97"/>
      <c r="BI1171" s="97"/>
      <c r="BJ1171" s="97"/>
      <c r="BK1171" s="97"/>
      <c r="BL1171" s="97"/>
      <c r="BM1171" s="97"/>
      <c r="BN1171" s="97"/>
      <c r="BO1171" s="97"/>
      <c r="BP1171" s="97"/>
      <c r="BQ1171" s="97"/>
      <c r="BR1171" s="97"/>
      <c r="BS1171" s="97"/>
      <c r="BT1171" s="97"/>
      <c r="BU1171" s="97"/>
      <c r="BV1171" s="97"/>
      <c r="BW1171" s="97"/>
      <c r="BX1171" s="97"/>
      <c r="BY1171" s="97"/>
      <c r="BZ1171" s="97"/>
      <c r="CA1171" s="97"/>
      <c r="CB1171" s="97"/>
      <c r="CC1171" s="97"/>
      <c r="CD1171" s="97"/>
      <c r="CE1171" s="97"/>
      <c r="CF1171" s="97"/>
      <c r="CG1171" s="97"/>
      <c r="CH1171" s="97"/>
    </row>
    <row r="1172" spans="1:86">
      <c r="A1172" s="100"/>
      <c r="B1172" s="100"/>
      <c r="C1172" s="100"/>
      <c r="D1172" s="100"/>
      <c r="E1172" s="100"/>
      <c r="F1172" s="100"/>
      <c r="G1172" s="100"/>
      <c r="H1172" s="100"/>
      <c r="I1172" s="100"/>
      <c r="J1172" s="100"/>
      <c r="K1172" s="100"/>
      <c r="L1172" s="100"/>
      <c r="M1172" s="100"/>
      <c r="N1172" s="100"/>
      <c r="O1172" s="100"/>
      <c r="P1172" s="100"/>
      <c r="Q1172" s="100"/>
      <c r="R1172" s="100"/>
      <c r="S1172" s="100"/>
      <c r="T1172" s="100"/>
      <c r="U1172" s="100"/>
      <c r="V1172" s="100"/>
      <c r="W1172" s="100"/>
      <c r="X1172" s="100"/>
      <c r="Z1172" s="100"/>
      <c r="AA1172" s="100"/>
      <c r="AB1172" s="100"/>
      <c r="AC1172" s="100"/>
      <c r="AD1172" s="100"/>
      <c r="AE1172" s="100"/>
      <c r="AF1172" s="100"/>
      <c r="AG1172" s="100"/>
      <c r="AH1172" s="100"/>
      <c r="AI1172" s="100"/>
      <c r="AJ1172" s="100"/>
      <c r="AK1172" s="100"/>
      <c r="AL1172" s="100"/>
      <c r="AM1172" s="97"/>
      <c r="AN1172" s="97"/>
      <c r="AO1172" s="97"/>
      <c r="AP1172" s="97"/>
      <c r="AQ1172" s="97"/>
      <c r="AR1172" s="97"/>
      <c r="AS1172" s="97"/>
      <c r="AT1172" s="97"/>
      <c r="AU1172" s="97"/>
      <c r="AV1172" s="97"/>
      <c r="AW1172" s="97"/>
      <c r="AX1172" s="97"/>
      <c r="AY1172" s="97"/>
      <c r="AZ1172" s="97"/>
      <c r="BA1172" s="97"/>
      <c r="BB1172" s="97"/>
      <c r="BC1172" s="97"/>
      <c r="BD1172" s="97"/>
      <c r="BE1172" s="97"/>
      <c r="BF1172" s="97"/>
      <c r="BG1172" s="97"/>
      <c r="BH1172" s="97"/>
      <c r="BI1172" s="97"/>
      <c r="BJ1172" s="97"/>
      <c r="BK1172" s="97"/>
      <c r="BL1172" s="97"/>
      <c r="BM1172" s="97"/>
      <c r="BN1172" s="97"/>
      <c r="BO1172" s="97"/>
      <c r="BP1172" s="97"/>
      <c r="BQ1172" s="97"/>
      <c r="BR1172" s="97"/>
      <c r="BS1172" s="97"/>
      <c r="BT1172" s="97"/>
      <c r="BU1172" s="97"/>
      <c r="BV1172" s="97"/>
      <c r="BW1172" s="97"/>
      <c r="BX1172" s="97"/>
      <c r="BY1172" s="97"/>
      <c r="BZ1172" s="97"/>
      <c r="CA1172" s="97"/>
      <c r="CB1172" s="97"/>
      <c r="CC1172" s="97"/>
      <c r="CD1172" s="97"/>
      <c r="CE1172" s="97"/>
      <c r="CF1172" s="97"/>
      <c r="CG1172" s="97"/>
      <c r="CH1172" s="97"/>
    </row>
    <row r="1173" spans="1:86">
      <c r="A1173" s="100"/>
      <c r="B1173" s="100"/>
      <c r="C1173" s="100"/>
      <c r="D1173" s="100"/>
      <c r="E1173" s="100"/>
      <c r="F1173" s="100"/>
      <c r="G1173" s="100"/>
      <c r="H1173" s="100"/>
      <c r="I1173" s="100"/>
      <c r="J1173" s="100"/>
      <c r="K1173" s="100"/>
      <c r="L1173" s="100"/>
      <c r="M1173" s="100"/>
      <c r="N1173" s="100"/>
      <c r="O1173" s="100"/>
      <c r="P1173" s="100"/>
      <c r="Q1173" s="100"/>
      <c r="R1173" s="100"/>
      <c r="S1173" s="100"/>
      <c r="T1173" s="100"/>
      <c r="U1173" s="100"/>
      <c r="V1173" s="100"/>
      <c r="W1173" s="100"/>
      <c r="X1173" s="100"/>
      <c r="Z1173" s="100"/>
      <c r="AA1173" s="100"/>
      <c r="AB1173" s="100"/>
      <c r="AC1173" s="100"/>
      <c r="AD1173" s="100"/>
      <c r="AE1173" s="100"/>
      <c r="AF1173" s="100"/>
      <c r="AG1173" s="100"/>
      <c r="AH1173" s="100"/>
      <c r="AI1173" s="100"/>
      <c r="AJ1173" s="100"/>
      <c r="AK1173" s="100"/>
      <c r="AL1173" s="100"/>
      <c r="AM1173" s="97"/>
      <c r="AN1173" s="97"/>
      <c r="AO1173" s="97"/>
      <c r="AP1173" s="97"/>
      <c r="AQ1173" s="97"/>
      <c r="AR1173" s="97"/>
      <c r="AS1173" s="97"/>
      <c r="AT1173" s="97"/>
      <c r="AU1173" s="97"/>
      <c r="AV1173" s="97"/>
      <c r="AW1173" s="97"/>
      <c r="AX1173" s="97"/>
      <c r="AY1173" s="97"/>
      <c r="AZ1173" s="97"/>
      <c r="BA1173" s="97"/>
      <c r="BB1173" s="97"/>
      <c r="BC1173" s="97"/>
      <c r="BD1173" s="97"/>
      <c r="BE1173" s="97"/>
      <c r="BF1173" s="97"/>
      <c r="BG1173" s="97"/>
      <c r="BH1173" s="97"/>
      <c r="BI1173" s="97"/>
      <c r="BJ1173" s="97"/>
      <c r="BK1173" s="97"/>
      <c r="BL1173" s="97"/>
      <c r="BM1173" s="97"/>
      <c r="BN1173" s="97"/>
      <c r="BO1173" s="97"/>
      <c r="BP1173" s="97"/>
      <c r="BQ1173" s="97"/>
      <c r="BR1173" s="97"/>
      <c r="BS1173" s="97"/>
      <c r="BT1173" s="97"/>
      <c r="BU1173" s="97"/>
      <c r="BV1173" s="97"/>
      <c r="BW1173" s="97"/>
      <c r="BX1173" s="97"/>
      <c r="BY1173" s="97"/>
      <c r="BZ1173" s="97"/>
      <c r="CA1173" s="97"/>
      <c r="CB1173" s="97"/>
      <c r="CC1173" s="97"/>
      <c r="CD1173" s="97"/>
      <c r="CE1173" s="97"/>
      <c r="CF1173" s="97"/>
      <c r="CG1173" s="97"/>
      <c r="CH1173" s="97"/>
    </row>
    <row r="1174" spans="1:86">
      <c r="A1174" s="100"/>
      <c r="B1174" s="100"/>
      <c r="C1174" s="100"/>
      <c r="D1174" s="100"/>
      <c r="E1174" s="100"/>
      <c r="F1174" s="100"/>
      <c r="G1174" s="100"/>
      <c r="H1174" s="100"/>
      <c r="I1174" s="100"/>
      <c r="J1174" s="100"/>
      <c r="K1174" s="100"/>
      <c r="L1174" s="100"/>
      <c r="M1174" s="100"/>
      <c r="N1174" s="100"/>
      <c r="O1174" s="100"/>
      <c r="P1174" s="100"/>
      <c r="Q1174" s="100"/>
      <c r="R1174" s="100"/>
      <c r="S1174" s="100"/>
      <c r="T1174" s="100"/>
      <c r="U1174" s="100"/>
      <c r="V1174" s="100"/>
      <c r="W1174" s="100"/>
      <c r="X1174" s="100"/>
      <c r="Z1174" s="100"/>
      <c r="AA1174" s="100"/>
      <c r="AB1174" s="100"/>
      <c r="AC1174" s="100"/>
      <c r="AD1174" s="100"/>
      <c r="AE1174" s="100"/>
      <c r="AF1174" s="100"/>
      <c r="AG1174" s="100"/>
      <c r="AH1174" s="100"/>
      <c r="AI1174" s="100"/>
      <c r="AJ1174" s="100"/>
      <c r="AK1174" s="100"/>
      <c r="AL1174" s="100"/>
      <c r="AM1174" s="97"/>
      <c r="AN1174" s="97"/>
      <c r="AO1174" s="97"/>
      <c r="AP1174" s="97"/>
      <c r="AQ1174" s="97"/>
      <c r="AR1174" s="97"/>
      <c r="AS1174" s="97"/>
      <c r="AT1174" s="97"/>
      <c r="AU1174" s="97"/>
      <c r="AV1174" s="97"/>
      <c r="AW1174" s="97"/>
      <c r="AX1174" s="97"/>
      <c r="AY1174" s="97"/>
      <c r="AZ1174" s="97"/>
      <c r="BA1174" s="97"/>
      <c r="BB1174" s="97"/>
      <c r="BC1174" s="97"/>
      <c r="BD1174" s="97"/>
      <c r="BE1174" s="97"/>
      <c r="BF1174" s="97"/>
      <c r="BG1174" s="97"/>
      <c r="BH1174" s="97"/>
      <c r="BI1174" s="97"/>
      <c r="BJ1174" s="97"/>
      <c r="BK1174" s="97"/>
      <c r="BL1174" s="97"/>
      <c r="BM1174" s="97"/>
      <c r="BN1174" s="97"/>
      <c r="BO1174" s="97"/>
      <c r="BP1174" s="97"/>
      <c r="BQ1174" s="97"/>
      <c r="BR1174" s="97"/>
      <c r="BS1174" s="97"/>
      <c r="BT1174" s="97"/>
      <c r="BU1174" s="97"/>
      <c r="BV1174" s="97"/>
      <c r="BW1174" s="97"/>
      <c r="BX1174" s="97"/>
      <c r="BY1174" s="97"/>
      <c r="BZ1174" s="97"/>
      <c r="CA1174" s="97"/>
      <c r="CB1174" s="97"/>
      <c r="CC1174" s="97"/>
      <c r="CD1174" s="97"/>
      <c r="CE1174" s="97"/>
      <c r="CF1174" s="97"/>
      <c r="CG1174" s="97"/>
      <c r="CH1174" s="97"/>
    </row>
    <row r="1175" spans="1:86">
      <c r="A1175" s="100"/>
      <c r="B1175" s="100"/>
      <c r="C1175" s="100"/>
      <c r="D1175" s="100"/>
      <c r="E1175" s="100"/>
      <c r="F1175" s="100"/>
      <c r="G1175" s="100"/>
      <c r="H1175" s="100"/>
      <c r="I1175" s="100"/>
      <c r="J1175" s="100"/>
      <c r="K1175" s="100"/>
      <c r="L1175" s="100"/>
      <c r="M1175" s="100"/>
      <c r="N1175" s="100"/>
      <c r="O1175" s="100"/>
      <c r="P1175" s="100"/>
      <c r="Q1175" s="100"/>
      <c r="R1175" s="100"/>
      <c r="S1175" s="100"/>
      <c r="T1175" s="100"/>
      <c r="U1175" s="100"/>
      <c r="V1175" s="100"/>
      <c r="W1175" s="100"/>
      <c r="X1175" s="100"/>
      <c r="Z1175" s="100"/>
      <c r="AA1175" s="100"/>
      <c r="AB1175" s="100"/>
      <c r="AC1175" s="100"/>
      <c r="AD1175" s="100"/>
      <c r="AE1175" s="100"/>
      <c r="AF1175" s="100"/>
      <c r="AG1175" s="100"/>
      <c r="AH1175" s="100"/>
      <c r="AI1175" s="100"/>
      <c r="AJ1175" s="100"/>
      <c r="AK1175" s="100"/>
      <c r="AL1175" s="100"/>
      <c r="AM1175" s="97"/>
      <c r="AN1175" s="97"/>
      <c r="AO1175" s="97"/>
      <c r="AP1175" s="97"/>
      <c r="AQ1175" s="97"/>
      <c r="AR1175" s="97"/>
      <c r="AS1175" s="97"/>
      <c r="AT1175" s="97"/>
      <c r="AU1175" s="97"/>
      <c r="AV1175" s="97"/>
      <c r="AW1175" s="97"/>
      <c r="AX1175" s="97"/>
      <c r="AY1175" s="97"/>
      <c r="AZ1175" s="97"/>
      <c r="BA1175" s="97"/>
      <c r="BB1175" s="97"/>
      <c r="BC1175" s="97"/>
      <c r="BD1175" s="97"/>
      <c r="BE1175" s="97"/>
      <c r="BF1175" s="97"/>
      <c r="BG1175" s="97"/>
      <c r="BH1175" s="97"/>
      <c r="BI1175" s="97"/>
      <c r="BJ1175" s="97"/>
      <c r="BK1175" s="97"/>
      <c r="BL1175" s="97"/>
      <c r="BM1175" s="97"/>
      <c r="BN1175" s="97"/>
      <c r="BO1175" s="97"/>
      <c r="BP1175" s="97"/>
      <c r="BQ1175" s="97"/>
      <c r="BR1175" s="97"/>
      <c r="BS1175" s="97"/>
      <c r="BT1175" s="97"/>
      <c r="BU1175" s="97"/>
      <c r="BV1175" s="97"/>
      <c r="BW1175" s="97"/>
      <c r="BX1175" s="97"/>
      <c r="BY1175" s="97"/>
      <c r="BZ1175" s="97"/>
      <c r="CA1175" s="97"/>
      <c r="CB1175" s="97"/>
      <c r="CC1175" s="97"/>
      <c r="CD1175" s="97"/>
      <c r="CE1175" s="97"/>
      <c r="CF1175" s="97"/>
      <c r="CG1175" s="97"/>
      <c r="CH1175" s="97"/>
    </row>
    <row r="1176" spans="1:86">
      <c r="A1176" s="100"/>
      <c r="B1176" s="100"/>
      <c r="C1176" s="100"/>
      <c r="D1176" s="100"/>
      <c r="E1176" s="100"/>
      <c r="F1176" s="100"/>
      <c r="G1176" s="100"/>
      <c r="H1176" s="100"/>
      <c r="I1176" s="100"/>
      <c r="J1176" s="100"/>
      <c r="K1176" s="100"/>
      <c r="L1176" s="100"/>
      <c r="M1176" s="100"/>
      <c r="N1176" s="100"/>
      <c r="O1176" s="100"/>
      <c r="P1176" s="100"/>
      <c r="Q1176" s="100"/>
      <c r="R1176" s="100"/>
      <c r="S1176" s="100"/>
      <c r="T1176" s="100"/>
      <c r="U1176" s="100"/>
      <c r="V1176" s="100"/>
      <c r="W1176" s="100"/>
      <c r="X1176" s="100"/>
      <c r="Z1176" s="100"/>
      <c r="AA1176" s="100"/>
      <c r="AB1176" s="100"/>
      <c r="AC1176" s="100"/>
      <c r="AD1176" s="100"/>
      <c r="AE1176" s="100"/>
      <c r="AF1176" s="100"/>
      <c r="AG1176" s="100"/>
      <c r="AH1176" s="100"/>
      <c r="AI1176" s="100"/>
      <c r="AJ1176" s="100"/>
      <c r="AK1176" s="100"/>
      <c r="AL1176" s="100"/>
      <c r="AM1176" s="97"/>
      <c r="AN1176" s="97"/>
      <c r="AO1176" s="97"/>
      <c r="AP1176" s="97"/>
      <c r="AQ1176" s="97"/>
      <c r="AR1176" s="97"/>
      <c r="AS1176" s="97"/>
      <c r="AT1176" s="97"/>
      <c r="AU1176" s="97"/>
      <c r="AV1176" s="97"/>
      <c r="AW1176" s="97"/>
      <c r="AX1176" s="97"/>
      <c r="AY1176" s="97"/>
      <c r="AZ1176" s="97"/>
      <c r="BA1176" s="97"/>
      <c r="BB1176" s="97"/>
      <c r="BC1176" s="97"/>
      <c r="BD1176" s="97"/>
      <c r="BE1176" s="97"/>
      <c r="BF1176" s="97"/>
      <c r="BG1176" s="97"/>
      <c r="BH1176" s="97"/>
      <c r="BI1176" s="97"/>
      <c r="BJ1176" s="97"/>
      <c r="BK1176" s="97"/>
      <c r="BL1176" s="97"/>
      <c r="BM1176" s="97"/>
      <c r="BN1176" s="97"/>
      <c r="BO1176" s="97"/>
      <c r="BP1176" s="97"/>
      <c r="BQ1176" s="97"/>
      <c r="BR1176" s="97"/>
      <c r="BS1176" s="97"/>
      <c r="BT1176" s="97"/>
      <c r="BU1176" s="97"/>
      <c r="BV1176" s="97"/>
      <c r="BW1176" s="97"/>
      <c r="BX1176" s="97"/>
      <c r="BY1176" s="97"/>
      <c r="BZ1176" s="97"/>
      <c r="CA1176" s="97"/>
      <c r="CB1176" s="97"/>
      <c r="CC1176" s="97"/>
      <c r="CD1176" s="97"/>
      <c r="CE1176" s="97"/>
      <c r="CF1176" s="97"/>
      <c r="CG1176" s="97"/>
      <c r="CH1176" s="97"/>
    </row>
    <row r="1177" spans="1:86">
      <c r="A1177" s="100"/>
      <c r="B1177" s="100"/>
      <c r="C1177" s="100"/>
      <c r="D1177" s="100"/>
      <c r="E1177" s="100"/>
      <c r="F1177" s="100"/>
      <c r="G1177" s="100"/>
      <c r="H1177" s="100"/>
      <c r="I1177" s="100"/>
      <c r="J1177" s="100"/>
      <c r="K1177" s="100"/>
      <c r="L1177" s="100"/>
      <c r="M1177" s="100"/>
      <c r="N1177" s="100"/>
      <c r="O1177" s="100"/>
      <c r="P1177" s="100"/>
      <c r="Q1177" s="100"/>
      <c r="R1177" s="100"/>
      <c r="S1177" s="100"/>
      <c r="T1177" s="100"/>
      <c r="U1177" s="100"/>
      <c r="V1177" s="100"/>
      <c r="W1177" s="100"/>
      <c r="X1177" s="100"/>
      <c r="Z1177" s="100"/>
      <c r="AA1177" s="100"/>
      <c r="AB1177" s="100"/>
      <c r="AC1177" s="100"/>
      <c r="AD1177" s="100"/>
      <c r="AE1177" s="100"/>
      <c r="AF1177" s="100"/>
      <c r="AG1177" s="100"/>
      <c r="AH1177" s="100"/>
      <c r="AI1177" s="100"/>
      <c r="AJ1177" s="100"/>
      <c r="AK1177" s="100"/>
      <c r="AL1177" s="100"/>
      <c r="AM1177" s="97"/>
      <c r="AN1177" s="97"/>
      <c r="AO1177" s="97"/>
      <c r="AP1177" s="97"/>
      <c r="AQ1177" s="97"/>
      <c r="AR1177" s="97"/>
      <c r="AS1177" s="97"/>
      <c r="AT1177" s="97"/>
      <c r="AU1177" s="97"/>
      <c r="AV1177" s="97"/>
      <c r="AW1177" s="97"/>
      <c r="AX1177" s="97"/>
      <c r="AY1177" s="97"/>
      <c r="AZ1177" s="97"/>
      <c r="BA1177" s="97"/>
      <c r="BB1177" s="97"/>
      <c r="BC1177" s="97"/>
      <c r="BD1177" s="97"/>
      <c r="BE1177" s="97"/>
      <c r="BF1177" s="97"/>
      <c r="BG1177" s="97"/>
      <c r="BH1177" s="97"/>
      <c r="BI1177" s="97"/>
      <c r="BJ1177" s="97"/>
      <c r="BK1177" s="97"/>
      <c r="BL1177" s="97"/>
      <c r="BM1177" s="97"/>
      <c r="BN1177" s="97"/>
      <c r="BO1177" s="97"/>
      <c r="BP1177" s="97"/>
      <c r="BQ1177" s="97"/>
      <c r="BR1177" s="97"/>
      <c r="BS1177" s="97"/>
      <c r="BT1177" s="97"/>
      <c r="BU1177" s="97"/>
      <c r="BV1177" s="97"/>
      <c r="BW1177" s="97"/>
      <c r="BX1177" s="97"/>
      <c r="BY1177" s="97"/>
      <c r="BZ1177" s="97"/>
      <c r="CA1177" s="97"/>
      <c r="CB1177" s="97"/>
      <c r="CC1177" s="97"/>
      <c r="CD1177" s="97"/>
      <c r="CE1177" s="97"/>
      <c r="CF1177" s="97"/>
      <c r="CG1177" s="97"/>
      <c r="CH1177" s="97"/>
    </row>
    <row r="1178" spans="1:86">
      <c r="A1178" s="100"/>
      <c r="B1178" s="100"/>
      <c r="C1178" s="100"/>
      <c r="D1178" s="100"/>
      <c r="E1178" s="100"/>
      <c r="F1178" s="100"/>
      <c r="G1178" s="100"/>
      <c r="H1178" s="100"/>
      <c r="I1178" s="100"/>
      <c r="J1178" s="100"/>
      <c r="K1178" s="100"/>
      <c r="L1178" s="100"/>
      <c r="M1178" s="100"/>
      <c r="N1178" s="100"/>
      <c r="O1178" s="100"/>
      <c r="P1178" s="100"/>
      <c r="Q1178" s="100"/>
      <c r="R1178" s="100"/>
      <c r="S1178" s="100"/>
      <c r="T1178" s="100"/>
      <c r="U1178" s="100"/>
      <c r="V1178" s="100"/>
      <c r="W1178" s="100"/>
      <c r="X1178" s="100"/>
      <c r="Z1178" s="100"/>
      <c r="AA1178" s="100"/>
      <c r="AB1178" s="100"/>
      <c r="AC1178" s="100"/>
      <c r="AD1178" s="100"/>
      <c r="AE1178" s="100"/>
      <c r="AF1178" s="100"/>
      <c r="AG1178" s="100"/>
      <c r="AH1178" s="100"/>
      <c r="AI1178" s="100"/>
      <c r="AJ1178" s="100"/>
      <c r="AK1178" s="100"/>
      <c r="AL1178" s="100"/>
      <c r="AM1178" s="97"/>
      <c r="AN1178" s="97"/>
      <c r="AO1178" s="97"/>
      <c r="AP1178" s="97"/>
      <c r="AQ1178" s="97"/>
      <c r="AR1178" s="97"/>
      <c r="AS1178" s="97"/>
      <c r="AT1178" s="97"/>
      <c r="AU1178" s="97"/>
      <c r="AV1178" s="97"/>
      <c r="AW1178" s="97"/>
      <c r="AX1178" s="97"/>
      <c r="AY1178" s="97"/>
      <c r="AZ1178" s="97"/>
      <c r="BA1178" s="97"/>
      <c r="BB1178" s="97"/>
      <c r="BC1178" s="97"/>
      <c r="BD1178" s="97"/>
      <c r="BE1178" s="97"/>
      <c r="BF1178" s="97"/>
      <c r="BG1178" s="97"/>
      <c r="BH1178" s="97"/>
      <c r="BI1178" s="97"/>
      <c r="BJ1178" s="97"/>
      <c r="BK1178" s="97"/>
      <c r="BL1178" s="97"/>
      <c r="BM1178" s="97"/>
      <c r="BN1178" s="97"/>
      <c r="BO1178" s="97"/>
      <c r="BP1178" s="97"/>
      <c r="BQ1178" s="97"/>
      <c r="BR1178" s="97"/>
      <c r="BS1178" s="97"/>
      <c r="BT1178" s="97"/>
      <c r="BU1178" s="97"/>
      <c r="BV1178" s="97"/>
      <c r="BW1178" s="97"/>
      <c r="BX1178" s="97"/>
      <c r="BY1178" s="97"/>
      <c r="BZ1178" s="97"/>
      <c r="CA1178" s="97"/>
      <c r="CB1178" s="97"/>
      <c r="CC1178" s="97"/>
      <c r="CD1178" s="97"/>
      <c r="CE1178" s="97"/>
      <c r="CF1178" s="97"/>
      <c r="CG1178" s="97"/>
      <c r="CH1178" s="97"/>
    </row>
    <row r="1179" spans="1:86">
      <c r="A1179" s="100"/>
      <c r="B1179" s="100"/>
      <c r="C1179" s="100"/>
      <c r="D1179" s="100"/>
      <c r="E1179" s="100"/>
      <c r="F1179" s="100"/>
      <c r="G1179" s="100"/>
      <c r="H1179" s="100"/>
      <c r="I1179" s="100"/>
      <c r="J1179" s="100"/>
      <c r="K1179" s="100"/>
      <c r="L1179" s="100"/>
      <c r="M1179" s="100"/>
      <c r="N1179" s="100"/>
      <c r="O1179" s="100"/>
      <c r="P1179" s="100"/>
      <c r="Q1179" s="100"/>
      <c r="R1179" s="100"/>
      <c r="S1179" s="100"/>
      <c r="T1179" s="100"/>
      <c r="U1179" s="100"/>
      <c r="V1179" s="100"/>
      <c r="W1179" s="100"/>
      <c r="X1179" s="100"/>
      <c r="Z1179" s="100"/>
      <c r="AA1179" s="100"/>
      <c r="AB1179" s="100"/>
      <c r="AC1179" s="100"/>
      <c r="AD1179" s="100"/>
      <c r="AE1179" s="100"/>
      <c r="AF1179" s="100"/>
      <c r="AG1179" s="100"/>
      <c r="AH1179" s="100"/>
      <c r="AI1179" s="100"/>
      <c r="AJ1179" s="100"/>
      <c r="AK1179" s="100"/>
      <c r="AL1179" s="100"/>
      <c r="AM1179" s="97"/>
      <c r="AN1179" s="97"/>
      <c r="AO1179" s="97"/>
      <c r="AP1179" s="97"/>
      <c r="AQ1179" s="97"/>
      <c r="AR1179" s="97"/>
      <c r="AS1179" s="97"/>
      <c r="AT1179" s="97"/>
      <c r="AU1179" s="97"/>
      <c r="AV1179" s="97"/>
      <c r="AW1179" s="97"/>
      <c r="AX1179" s="97"/>
      <c r="AY1179" s="97"/>
      <c r="AZ1179" s="97"/>
      <c r="BA1179" s="97"/>
      <c r="BB1179" s="97"/>
      <c r="BC1179" s="97"/>
      <c r="BD1179" s="97"/>
      <c r="BE1179" s="97"/>
      <c r="BF1179" s="97"/>
      <c r="BG1179" s="97"/>
      <c r="BH1179" s="97"/>
      <c r="BI1179" s="97"/>
      <c r="BJ1179" s="97"/>
      <c r="BK1179" s="97"/>
      <c r="BL1179" s="97"/>
      <c r="BM1179" s="97"/>
      <c r="BN1179" s="97"/>
      <c r="BO1179" s="97"/>
      <c r="BP1179" s="97"/>
      <c r="BQ1179" s="97"/>
      <c r="BR1179" s="97"/>
      <c r="BS1179" s="97"/>
      <c r="BT1179" s="97"/>
      <c r="BU1179" s="97"/>
      <c r="BV1179" s="97"/>
      <c r="BW1179" s="97"/>
      <c r="BX1179" s="97"/>
      <c r="BY1179" s="97"/>
      <c r="BZ1179" s="97"/>
      <c r="CA1179" s="97"/>
      <c r="CB1179" s="97"/>
      <c r="CC1179" s="97"/>
      <c r="CD1179" s="97"/>
      <c r="CE1179" s="97"/>
      <c r="CF1179" s="97"/>
      <c r="CG1179" s="97"/>
      <c r="CH1179" s="97"/>
    </row>
    <row r="1180" spans="1:86">
      <c r="A1180" s="100"/>
      <c r="B1180" s="100"/>
      <c r="C1180" s="100"/>
      <c r="D1180" s="100"/>
      <c r="E1180" s="100"/>
      <c r="F1180" s="100"/>
      <c r="G1180" s="100"/>
      <c r="H1180" s="100"/>
      <c r="I1180" s="100"/>
      <c r="J1180" s="100"/>
      <c r="K1180" s="100"/>
      <c r="L1180" s="100"/>
      <c r="M1180" s="100"/>
      <c r="N1180" s="100"/>
      <c r="O1180" s="100"/>
      <c r="P1180" s="100"/>
      <c r="Q1180" s="100"/>
      <c r="R1180" s="100"/>
      <c r="S1180" s="100"/>
      <c r="T1180" s="100"/>
      <c r="U1180" s="100"/>
      <c r="V1180" s="100"/>
      <c r="W1180" s="100"/>
      <c r="X1180" s="100"/>
      <c r="Z1180" s="100"/>
      <c r="AA1180" s="100"/>
      <c r="AB1180" s="100"/>
      <c r="AC1180" s="100"/>
      <c r="AD1180" s="100"/>
      <c r="AE1180" s="100"/>
      <c r="AF1180" s="100"/>
      <c r="AG1180" s="100"/>
      <c r="AH1180" s="100"/>
      <c r="AI1180" s="100"/>
      <c r="AJ1180" s="100"/>
      <c r="AK1180" s="100"/>
      <c r="AL1180" s="100"/>
      <c r="AM1180" s="97"/>
      <c r="AN1180" s="97"/>
      <c r="AO1180" s="97"/>
      <c r="AP1180" s="97"/>
      <c r="AQ1180" s="97"/>
      <c r="AR1180" s="97"/>
      <c r="AS1180" s="97"/>
      <c r="AT1180" s="97"/>
      <c r="AU1180" s="97"/>
      <c r="AV1180" s="97"/>
      <c r="AW1180" s="97"/>
      <c r="AX1180" s="97"/>
      <c r="AY1180" s="97"/>
      <c r="AZ1180" s="97"/>
      <c r="BA1180" s="97"/>
      <c r="BB1180" s="97"/>
      <c r="BC1180" s="97"/>
      <c r="BD1180" s="97"/>
      <c r="BE1180" s="97"/>
      <c r="BF1180" s="97"/>
      <c r="BG1180" s="97"/>
      <c r="BH1180" s="97"/>
      <c r="BI1180" s="97"/>
      <c r="BJ1180" s="97"/>
      <c r="BK1180" s="97"/>
      <c r="BL1180" s="97"/>
      <c r="BM1180" s="97"/>
      <c r="BN1180" s="97"/>
      <c r="BO1180" s="97"/>
      <c r="BP1180" s="97"/>
      <c r="BQ1180" s="97"/>
      <c r="BR1180" s="97"/>
      <c r="BS1180" s="97"/>
      <c r="BT1180" s="97"/>
      <c r="BU1180" s="97"/>
      <c r="BV1180" s="97"/>
      <c r="BW1180" s="97"/>
      <c r="BX1180" s="97"/>
      <c r="BY1180" s="97"/>
      <c r="BZ1180" s="97"/>
      <c r="CA1180" s="97"/>
      <c r="CB1180" s="97"/>
      <c r="CC1180" s="97"/>
      <c r="CD1180" s="97"/>
      <c r="CE1180" s="97"/>
      <c r="CF1180" s="97"/>
      <c r="CG1180" s="97"/>
      <c r="CH1180" s="97"/>
    </row>
    <row r="1181" spans="1:86">
      <c r="A1181" s="100"/>
      <c r="B1181" s="100"/>
      <c r="C1181" s="100"/>
      <c r="D1181" s="100"/>
      <c r="E1181" s="100"/>
      <c r="F1181" s="100"/>
      <c r="G1181" s="100"/>
      <c r="H1181" s="100"/>
      <c r="I1181" s="100"/>
      <c r="J1181" s="100"/>
      <c r="K1181" s="100"/>
      <c r="L1181" s="100"/>
      <c r="M1181" s="100"/>
      <c r="N1181" s="100"/>
      <c r="O1181" s="100"/>
      <c r="P1181" s="100"/>
      <c r="Q1181" s="100"/>
      <c r="R1181" s="100"/>
      <c r="S1181" s="100"/>
      <c r="T1181" s="100"/>
      <c r="U1181" s="100"/>
      <c r="V1181" s="100"/>
      <c r="W1181" s="100"/>
      <c r="X1181" s="100"/>
      <c r="Z1181" s="100"/>
      <c r="AA1181" s="100"/>
      <c r="AB1181" s="100"/>
      <c r="AC1181" s="100"/>
      <c r="AD1181" s="100"/>
      <c r="AE1181" s="100"/>
      <c r="AF1181" s="100"/>
      <c r="AG1181" s="100"/>
      <c r="AH1181" s="100"/>
      <c r="AI1181" s="100"/>
      <c r="AJ1181" s="100"/>
      <c r="AK1181" s="100"/>
      <c r="AL1181" s="100"/>
      <c r="AM1181" s="97"/>
      <c r="AN1181" s="97"/>
      <c r="AO1181" s="97"/>
      <c r="AP1181" s="97"/>
      <c r="AQ1181" s="97"/>
      <c r="AR1181" s="97"/>
      <c r="AS1181" s="97"/>
      <c r="AT1181" s="97"/>
      <c r="AU1181" s="97"/>
      <c r="AV1181" s="97"/>
      <c r="AW1181" s="97"/>
      <c r="AX1181" s="97"/>
      <c r="AY1181" s="97"/>
      <c r="AZ1181" s="97"/>
      <c r="BA1181" s="97"/>
      <c r="BB1181" s="97"/>
      <c r="BC1181" s="97"/>
      <c r="BD1181" s="97"/>
      <c r="BE1181" s="97"/>
      <c r="BF1181" s="97"/>
      <c r="BG1181" s="97"/>
      <c r="BH1181" s="97"/>
      <c r="BI1181" s="97"/>
      <c r="BJ1181" s="97"/>
      <c r="BK1181" s="97"/>
      <c r="BL1181" s="97"/>
      <c r="BM1181" s="97"/>
      <c r="BN1181" s="97"/>
      <c r="BO1181" s="97"/>
      <c r="BP1181" s="97"/>
      <c r="BQ1181" s="97"/>
      <c r="BR1181" s="97"/>
      <c r="BS1181" s="97"/>
      <c r="BT1181" s="97"/>
      <c r="BU1181" s="97"/>
      <c r="BV1181" s="97"/>
      <c r="BW1181" s="97"/>
      <c r="BX1181" s="97"/>
      <c r="BY1181" s="97"/>
      <c r="BZ1181" s="97"/>
      <c r="CA1181" s="97"/>
      <c r="CB1181" s="97"/>
      <c r="CC1181" s="97"/>
      <c r="CD1181" s="97"/>
      <c r="CE1181" s="97"/>
      <c r="CF1181" s="97"/>
      <c r="CG1181" s="97"/>
      <c r="CH1181" s="97"/>
    </row>
    <row r="1182" spans="1:86">
      <c r="A1182" s="100"/>
      <c r="B1182" s="100"/>
      <c r="C1182" s="100"/>
      <c r="D1182" s="100"/>
      <c r="E1182" s="100"/>
      <c r="F1182" s="100"/>
      <c r="G1182" s="100"/>
      <c r="H1182" s="100"/>
      <c r="I1182" s="100"/>
      <c r="J1182" s="100"/>
      <c r="K1182" s="100"/>
      <c r="L1182" s="100"/>
      <c r="M1182" s="100"/>
      <c r="N1182" s="100"/>
      <c r="O1182" s="100"/>
      <c r="P1182" s="100"/>
      <c r="Q1182" s="100"/>
      <c r="R1182" s="100"/>
      <c r="S1182" s="100"/>
      <c r="T1182" s="100"/>
      <c r="U1182" s="100"/>
      <c r="V1182" s="100"/>
      <c r="W1182" s="100"/>
      <c r="X1182" s="100"/>
      <c r="Z1182" s="100"/>
      <c r="AA1182" s="100"/>
      <c r="AB1182" s="100"/>
      <c r="AC1182" s="100"/>
      <c r="AD1182" s="100"/>
      <c r="AE1182" s="100"/>
      <c r="AF1182" s="100"/>
      <c r="AG1182" s="100"/>
      <c r="AH1182" s="100"/>
      <c r="AI1182" s="100"/>
      <c r="AJ1182" s="100"/>
      <c r="AK1182" s="100"/>
      <c r="AL1182" s="100"/>
      <c r="AM1182" s="97"/>
      <c r="AN1182" s="97"/>
      <c r="AO1182" s="97"/>
      <c r="AP1182" s="97"/>
      <c r="AQ1182" s="97"/>
      <c r="AR1182" s="97"/>
      <c r="AS1182" s="97"/>
      <c r="AT1182" s="97"/>
      <c r="AU1182" s="97"/>
      <c r="AV1182" s="97"/>
      <c r="AW1182" s="97"/>
      <c r="AX1182" s="97"/>
      <c r="AY1182" s="97"/>
      <c r="AZ1182" s="97"/>
      <c r="BA1182" s="97"/>
      <c r="BB1182" s="97"/>
      <c r="BC1182" s="97"/>
      <c r="BD1182" s="97"/>
      <c r="BE1182" s="97"/>
      <c r="BF1182" s="97"/>
      <c r="BG1182" s="97"/>
      <c r="BH1182" s="97"/>
      <c r="BI1182" s="97"/>
      <c r="BJ1182" s="97"/>
      <c r="BK1182" s="97"/>
      <c r="BL1182" s="97"/>
      <c r="BM1182" s="97"/>
      <c r="BN1182" s="97"/>
      <c r="BO1182" s="97"/>
      <c r="BP1182" s="97"/>
      <c r="BQ1182" s="97"/>
      <c r="BR1182" s="97"/>
      <c r="BS1182" s="97"/>
      <c r="BT1182" s="97"/>
      <c r="BU1182" s="97"/>
      <c r="BV1182" s="97"/>
      <c r="BW1182" s="97"/>
      <c r="BX1182" s="97"/>
      <c r="BY1182" s="97"/>
      <c r="BZ1182" s="97"/>
      <c r="CA1182" s="97"/>
      <c r="CB1182" s="97"/>
      <c r="CC1182" s="97"/>
      <c r="CD1182" s="97"/>
      <c r="CE1182" s="97"/>
      <c r="CF1182" s="97"/>
      <c r="CG1182" s="97"/>
      <c r="CH1182" s="97"/>
    </row>
    <row r="1183" spans="1:86">
      <c r="A1183" s="100"/>
      <c r="B1183" s="100"/>
      <c r="C1183" s="100"/>
      <c r="D1183" s="100"/>
      <c r="E1183" s="100"/>
      <c r="F1183" s="100"/>
      <c r="G1183" s="100"/>
      <c r="H1183" s="100"/>
      <c r="I1183" s="100"/>
      <c r="J1183" s="100"/>
      <c r="K1183" s="100"/>
      <c r="L1183" s="100"/>
      <c r="M1183" s="100"/>
      <c r="N1183" s="100"/>
      <c r="O1183" s="100"/>
      <c r="P1183" s="100"/>
      <c r="Q1183" s="100"/>
      <c r="R1183" s="100"/>
      <c r="S1183" s="100"/>
      <c r="T1183" s="100"/>
      <c r="U1183" s="100"/>
      <c r="V1183" s="100"/>
      <c r="W1183" s="100"/>
      <c r="X1183" s="100"/>
      <c r="Z1183" s="100"/>
      <c r="AA1183" s="100"/>
      <c r="AB1183" s="100"/>
      <c r="AC1183" s="100"/>
      <c r="AD1183" s="100"/>
      <c r="AE1183" s="100"/>
      <c r="AF1183" s="100"/>
      <c r="AG1183" s="100"/>
      <c r="AH1183" s="100"/>
      <c r="AI1183" s="100"/>
      <c r="AJ1183" s="100"/>
      <c r="AK1183" s="100"/>
      <c r="AL1183" s="100"/>
      <c r="AM1183" s="97"/>
      <c r="AN1183" s="97"/>
      <c r="AO1183" s="97"/>
      <c r="AP1183" s="97"/>
      <c r="AQ1183" s="97"/>
      <c r="AR1183" s="97"/>
      <c r="AS1183" s="97"/>
      <c r="AT1183" s="97"/>
      <c r="AU1183" s="97"/>
      <c r="AV1183" s="97"/>
      <c r="AW1183" s="97"/>
      <c r="AX1183" s="97"/>
      <c r="AY1183" s="97"/>
      <c r="AZ1183" s="97"/>
      <c r="BA1183" s="97"/>
      <c r="BB1183" s="97"/>
      <c r="BC1183" s="97"/>
      <c r="BD1183" s="97"/>
      <c r="BE1183" s="97"/>
      <c r="BF1183" s="97"/>
      <c r="BG1183" s="97"/>
      <c r="BH1183" s="97"/>
      <c r="BI1183" s="97"/>
      <c r="BJ1183" s="97"/>
      <c r="BK1183" s="97"/>
      <c r="BL1183" s="97"/>
      <c r="BM1183" s="97"/>
      <c r="BN1183" s="97"/>
      <c r="BO1183" s="97"/>
      <c r="BP1183" s="97"/>
      <c r="BQ1183" s="97"/>
      <c r="BR1183" s="97"/>
      <c r="BS1183" s="97"/>
      <c r="BT1183" s="97"/>
      <c r="BU1183" s="97"/>
      <c r="BV1183" s="97"/>
      <c r="BW1183" s="97"/>
      <c r="BX1183" s="97"/>
      <c r="BY1183" s="97"/>
      <c r="BZ1183" s="97"/>
      <c r="CA1183" s="97"/>
      <c r="CB1183" s="97"/>
      <c r="CC1183" s="97"/>
      <c r="CD1183" s="97"/>
      <c r="CE1183" s="97"/>
      <c r="CF1183" s="97"/>
      <c r="CG1183" s="97"/>
      <c r="CH1183" s="97"/>
    </row>
    <row r="1184" spans="1:86">
      <c r="A1184" s="100"/>
      <c r="B1184" s="100"/>
      <c r="C1184" s="100"/>
      <c r="D1184" s="100"/>
      <c r="E1184" s="100"/>
      <c r="F1184" s="100"/>
      <c r="G1184" s="100"/>
      <c r="H1184" s="100"/>
      <c r="I1184" s="100"/>
      <c r="J1184" s="100"/>
      <c r="K1184" s="100"/>
      <c r="L1184" s="100"/>
      <c r="M1184" s="100"/>
      <c r="N1184" s="100"/>
      <c r="O1184" s="100"/>
      <c r="P1184" s="100"/>
      <c r="Q1184" s="100"/>
      <c r="R1184" s="100"/>
      <c r="S1184" s="100"/>
      <c r="T1184" s="100"/>
      <c r="U1184" s="100"/>
      <c r="V1184" s="100"/>
      <c r="W1184" s="100"/>
      <c r="X1184" s="100"/>
      <c r="Z1184" s="100"/>
      <c r="AA1184" s="100"/>
      <c r="AB1184" s="100"/>
      <c r="AC1184" s="100"/>
      <c r="AD1184" s="100"/>
      <c r="AE1184" s="100"/>
      <c r="AF1184" s="100"/>
      <c r="AG1184" s="100"/>
      <c r="AH1184" s="100"/>
      <c r="AI1184" s="100"/>
      <c r="AJ1184" s="100"/>
      <c r="AK1184" s="100"/>
      <c r="AL1184" s="100"/>
      <c r="AM1184" s="97"/>
      <c r="AN1184" s="97"/>
      <c r="AO1184" s="97"/>
      <c r="AP1184" s="97"/>
      <c r="AQ1184" s="97"/>
      <c r="AR1184" s="97"/>
      <c r="AS1184" s="97"/>
      <c r="AT1184" s="97"/>
      <c r="AU1184" s="97"/>
      <c r="AV1184" s="97"/>
      <c r="AW1184" s="97"/>
      <c r="AX1184" s="97"/>
      <c r="AY1184" s="97"/>
      <c r="AZ1184" s="97"/>
      <c r="BA1184" s="97"/>
      <c r="BB1184" s="97"/>
      <c r="BC1184" s="97"/>
      <c r="BD1184" s="97"/>
      <c r="BE1184" s="97"/>
      <c r="BF1184" s="97"/>
      <c r="BG1184" s="97"/>
      <c r="BH1184" s="97"/>
      <c r="BI1184" s="97"/>
      <c r="BJ1184" s="97"/>
      <c r="BK1184" s="97"/>
      <c r="BL1184" s="97"/>
      <c r="BM1184" s="97"/>
      <c r="BN1184" s="97"/>
      <c r="BO1184" s="97"/>
      <c r="BP1184" s="97"/>
      <c r="BQ1184" s="97"/>
      <c r="BR1184" s="97"/>
      <c r="BS1184" s="97"/>
      <c r="BT1184" s="97"/>
      <c r="BU1184" s="97"/>
      <c r="BV1184" s="97"/>
      <c r="BW1184" s="97"/>
      <c r="BX1184" s="97"/>
      <c r="BY1184" s="97"/>
      <c r="BZ1184" s="97"/>
      <c r="CA1184" s="97"/>
      <c r="CB1184" s="97"/>
      <c r="CC1184" s="97"/>
      <c r="CD1184" s="97"/>
      <c r="CE1184" s="97"/>
      <c r="CF1184" s="97"/>
      <c r="CG1184" s="97"/>
      <c r="CH1184" s="97"/>
    </row>
    <row r="1185" spans="1:86">
      <c r="A1185" s="100"/>
      <c r="B1185" s="100"/>
      <c r="C1185" s="100"/>
      <c r="D1185" s="100"/>
      <c r="E1185" s="100"/>
      <c r="F1185" s="100"/>
      <c r="G1185" s="100"/>
      <c r="H1185" s="100"/>
      <c r="I1185" s="100"/>
      <c r="J1185" s="100"/>
      <c r="K1185" s="100"/>
      <c r="L1185" s="100"/>
      <c r="M1185" s="100"/>
      <c r="N1185" s="100"/>
      <c r="O1185" s="100"/>
      <c r="P1185" s="100"/>
      <c r="Q1185" s="100"/>
      <c r="R1185" s="100"/>
      <c r="S1185" s="100"/>
      <c r="T1185" s="100"/>
      <c r="U1185" s="100"/>
      <c r="V1185" s="100"/>
      <c r="W1185" s="100"/>
      <c r="X1185" s="100"/>
      <c r="Z1185" s="100"/>
      <c r="AA1185" s="100"/>
      <c r="AB1185" s="100"/>
      <c r="AC1185" s="100"/>
      <c r="AD1185" s="100"/>
      <c r="AE1185" s="100"/>
      <c r="AF1185" s="100"/>
      <c r="AG1185" s="100"/>
      <c r="AH1185" s="100"/>
      <c r="AI1185" s="100"/>
      <c r="AJ1185" s="100"/>
      <c r="AK1185" s="100"/>
      <c r="AL1185" s="100"/>
      <c r="AM1185" s="97"/>
      <c r="AN1185" s="97"/>
      <c r="AO1185" s="97"/>
      <c r="AP1185" s="97"/>
      <c r="AQ1185" s="97"/>
      <c r="AR1185" s="97"/>
      <c r="AS1185" s="97"/>
      <c r="AT1185" s="97"/>
      <c r="AU1185" s="97"/>
      <c r="AV1185" s="97"/>
      <c r="AW1185" s="97"/>
      <c r="AX1185" s="97"/>
      <c r="AY1185" s="97"/>
      <c r="AZ1185" s="97"/>
      <c r="BA1185" s="97"/>
      <c r="BB1185" s="97"/>
      <c r="BC1185" s="97"/>
      <c r="BD1185" s="97"/>
      <c r="BE1185" s="97"/>
      <c r="BF1185" s="97"/>
      <c r="BG1185" s="97"/>
      <c r="BH1185" s="97"/>
      <c r="BI1185" s="97"/>
      <c r="BJ1185" s="97"/>
      <c r="BK1185" s="97"/>
      <c r="BL1185" s="97"/>
      <c r="BM1185" s="97"/>
      <c r="BN1185" s="97"/>
      <c r="BO1185" s="97"/>
      <c r="BP1185" s="97"/>
      <c r="BQ1185" s="97"/>
      <c r="BR1185" s="97"/>
      <c r="BS1185" s="97"/>
      <c r="BT1185" s="97"/>
      <c r="BU1185" s="97"/>
      <c r="BV1185" s="97"/>
      <c r="BW1185" s="97"/>
      <c r="BX1185" s="97"/>
      <c r="BY1185" s="97"/>
      <c r="BZ1185" s="97"/>
      <c r="CA1185" s="97"/>
      <c r="CB1185" s="97"/>
      <c r="CC1185" s="97"/>
      <c r="CD1185" s="97"/>
      <c r="CE1185" s="97"/>
      <c r="CF1185" s="97"/>
      <c r="CG1185" s="97"/>
      <c r="CH1185" s="97"/>
    </row>
    <row r="1186" spans="1:86">
      <c r="A1186" s="100"/>
      <c r="B1186" s="100"/>
      <c r="C1186" s="100"/>
      <c r="D1186" s="100"/>
      <c r="E1186" s="100"/>
      <c r="F1186" s="100"/>
      <c r="G1186" s="100"/>
      <c r="H1186" s="100"/>
      <c r="I1186" s="100"/>
      <c r="J1186" s="100"/>
      <c r="K1186" s="100"/>
      <c r="L1186" s="100"/>
      <c r="M1186" s="100"/>
      <c r="N1186" s="100"/>
      <c r="O1186" s="100"/>
      <c r="P1186" s="100"/>
      <c r="Q1186" s="100"/>
      <c r="R1186" s="100"/>
      <c r="S1186" s="100"/>
      <c r="T1186" s="100"/>
      <c r="U1186" s="100"/>
      <c r="V1186" s="100"/>
      <c r="W1186" s="100"/>
      <c r="X1186" s="100"/>
      <c r="Z1186" s="100"/>
      <c r="AA1186" s="100"/>
      <c r="AB1186" s="100"/>
      <c r="AC1186" s="100"/>
      <c r="AD1186" s="100"/>
      <c r="AE1186" s="100"/>
      <c r="AF1186" s="100"/>
      <c r="AG1186" s="100"/>
      <c r="AH1186" s="100"/>
      <c r="AI1186" s="100"/>
      <c r="AJ1186" s="100"/>
      <c r="AK1186" s="100"/>
      <c r="AL1186" s="100"/>
      <c r="AM1186" s="97"/>
      <c r="AN1186" s="97"/>
      <c r="AO1186" s="97"/>
      <c r="AP1186" s="97"/>
      <c r="AQ1186" s="97"/>
      <c r="AR1186" s="97"/>
      <c r="AS1186" s="97"/>
      <c r="AT1186" s="97"/>
      <c r="AU1186" s="97"/>
      <c r="AV1186" s="97"/>
      <c r="AW1186" s="97"/>
      <c r="AX1186" s="97"/>
      <c r="AY1186" s="97"/>
      <c r="AZ1186" s="97"/>
      <c r="BA1186" s="97"/>
      <c r="BB1186" s="97"/>
      <c r="BC1186" s="97"/>
      <c r="BD1186" s="97"/>
      <c r="BE1186" s="97"/>
      <c r="BF1186" s="97"/>
      <c r="BG1186" s="97"/>
      <c r="BH1186" s="97"/>
      <c r="BI1186" s="97"/>
      <c r="BJ1186" s="97"/>
      <c r="BK1186" s="97"/>
      <c r="BL1186" s="97"/>
      <c r="BM1186" s="97"/>
      <c r="BN1186" s="97"/>
      <c r="BO1186" s="97"/>
      <c r="BP1186" s="97"/>
      <c r="BQ1186" s="97"/>
      <c r="BR1186" s="97"/>
      <c r="BS1186" s="97"/>
      <c r="BT1186" s="97"/>
      <c r="BU1186" s="97"/>
      <c r="BV1186" s="97"/>
      <c r="BW1186" s="97"/>
      <c r="BX1186" s="97"/>
      <c r="BY1186" s="97"/>
      <c r="BZ1186" s="97"/>
      <c r="CA1186" s="97"/>
      <c r="CB1186" s="97"/>
      <c r="CC1186" s="97"/>
      <c r="CD1186" s="97"/>
      <c r="CE1186" s="97"/>
      <c r="CF1186" s="97"/>
      <c r="CG1186" s="97"/>
      <c r="CH1186" s="97"/>
    </row>
    <row r="1187" spans="1:86">
      <c r="A1187" s="100"/>
      <c r="B1187" s="100"/>
      <c r="C1187" s="100"/>
      <c r="D1187" s="100"/>
      <c r="E1187" s="100"/>
      <c r="F1187" s="100"/>
      <c r="G1187" s="100"/>
      <c r="H1187" s="100"/>
      <c r="I1187" s="100"/>
      <c r="J1187" s="100"/>
      <c r="K1187" s="100"/>
      <c r="L1187" s="100"/>
      <c r="M1187" s="100"/>
      <c r="N1187" s="100"/>
      <c r="O1187" s="100"/>
      <c r="P1187" s="100"/>
      <c r="Q1187" s="100"/>
      <c r="R1187" s="100"/>
      <c r="S1187" s="100"/>
      <c r="T1187" s="100"/>
      <c r="U1187" s="100"/>
      <c r="V1187" s="100"/>
      <c r="W1187" s="100"/>
      <c r="X1187" s="100"/>
      <c r="Z1187" s="100"/>
      <c r="AA1187" s="100"/>
      <c r="AB1187" s="100"/>
      <c r="AC1187" s="100"/>
      <c r="AD1187" s="100"/>
      <c r="AE1187" s="100"/>
      <c r="AF1187" s="100"/>
      <c r="AG1187" s="100"/>
      <c r="AH1187" s="100"/>
      <c r="AI1187" s="100"/>
      <c r="AJ1187" s="100"/>
      <c r="AK1187" s="100"/>
      <c r="AL1187" s="100"/>
      <c r="AM1187" s="97"/>
      <c r="AN1187" s="97"/>
      <c r="AO1187" s="97"/>
      <c r="AP1187" s="97"/>
      <c r="AQ1187" s="97"/>
      <c r="AR1187" s="97"/>
      <c r="AS1187" s="97"/>
      <c r="AT1187" s="97"/>
      <c r="AU1187" s="97"/>
      <c r="AV1187" s="97"/>
      <c r="AW1187" s="97"/>
      <c r="AX1187" s="97"/>
      <c r="AY1187" s="97"/>
      <c r="AZ1187" s="97"/>
      <c r="BA1187" s="97"/>
      <c r="BB1187" s="97"/>
      <c r="BC1187" s="97"/>
      <c r="BD1187" s="97"/>
      <c r="BE1187" s="97"/>
      <c r="BF1187" s="97"/>
      <c r="BG1187" s="97"/>
      <c r="BH1187" s="97"/>
      <c r="BI1187" s="97"/>
      <c r="BJ1187" s="97"/>
      <c r="BK1187" s="97"/>
      <c r="BL1187" s="97"/>
      <c r="BM1187" s="97"/>
      <c r="BN1187" s="97"/>
      <c r="BO1187" s="97"/>
      <c r="BP1187" s="97"/>
      <c r="BQ1187" s="97"/>
      <c r="BR1187" s="97"/>
      <c r="BS1187" s="97"/>
      <c r="BT1187" s="97"/>
      <c r="BU1187" s="97"/>
      <c r="BV1187" s="97"/>
      <c r="BW1187" s="97"/>
      <c r="BX1187" s="97"/>
      <c r="BY1187" s="97"/>
      <c r="BZ1187" s="97"/>
      <c r="CA1187" s="97"/>
      <c r="CB1187" s="97"/>
      <c r="CC1187" s="97"/>
      <c r="CD1187" s="97"/>
      <c r="CE1187" s="97"/>
      <c r="CF1187" s="97"/>
      <c r="CG1187" s="97"/>
      <c r="CH1187" s="97"/>
    </row>
    <row r="1188" spans="1:86">
      <c r="A1188" s="100"/>
      <c r="B1188" s="100"/>
      <c r="C1188" s="100"/>
      <c r="D1188" s="100"/>
      <c r="E1188" s="100"/>
      <c r="F1188" s="100"/>
      <c r="G1188" s="100"/>
      <c r="H1188" s="100"/>
      <c r="I1188" s="100"/>
      <c r="J1188" s="100"/>
      <c r="K1188" s="100"/>
      <c r="L1188" s="100"/>
      <c r="M1188" s="100"/>
      <c r="N1188" s="100"/>
      <c r="O1188" s="100"/>
      <c r="P1188" s="100"/>
      <c r="Q1188" s="100"/>
      <c r="R1188" s="100"/>
      <c r="S1188" s="100"/>
      <c r="T1188" s="100"/>
      <c r="U1188" s="100"/>
      <c r="V1188" s="100"/>
      <c r="W1188" s="100"/>
      <c r="X1188" s="100"/>
      <c r="Z1188" s="100"/>
      <c r="AA1188" s="100"/>
      <c r="AB1188" s="100"/>
      <c r="AC1188" s="100"/>
      <c r="AD1188" s="100"/>
      <c r="AE1188" s="100"/>
      <c r="AF1188" s="100"/>
      <c r="AG1188" s="100"/>
      <c r="AH1188" s="100"/>
      <c r="AI1188" s="100"/>
      <c r="AJ1188" s="100"/>
      <c r="AK1188" s="100"/>
      <c r="AL1188" s="100"/>
      <c r="AM1188" s="97"/>
      <c r="AN1188" s="97"/>
      <c r="AO1188" s="97"/>
      <c r="AP1188" s="97"/>
      <c r="AQ1188" s="97"/>
      <c r="AR1188" s="97"/>
      <c r="AS1188" s="97"/>
      <c r="AT1188" s="97"/>
      <c r="AU1188" s="97"/>
      <c r="AV1188" s="97"/>
      <c r="AW1188" s="97"/>
      <c r="AX1188" s="97"/>
      <c r="AY1188" s="97"/>
      <c r="AZ1188" s="97"/>
      <c r="BA1188" s="97"/>
      <c r="BB1188" s="97"/>
      <c r="BC1188" s="97"/>
      <c r="BD1188" s="97"/>
      <c r="BE1188" s="97"/>
      <c r="BF1188" s="97"/>
      <c r="BG1188" s="97"/>
      <c r="BH1188" s="97"/>
      <c r="BI1188" s="97"/>
      <c r="BJ1188" s="97"/>
      <c r="BK1188" s="97"/>
      <c r="BL1188" s="97"/>
      <c r="BM1188" s="97"/>
      <c r="BN1188" s="97"/>
      <c r="BO1188" s="97"/>
      <c r="BP1188" s="97"/>
      <c r="BQ1188" s="97"/>
      <c r="BR1188" s="97"/>
      <c r="BS1188" s="97"/>
      <c r="BT1188" s="97"/>
      <c r="BU1188" s="97"/>
      <c r="BV1188" s="97"/>
      <c r="BW1188" s="97"/>
      <c r="BX1188" s="97"/>
      <c r="BY1188" s="97"/>
      <c r="BZ1188" s="97"/>
      <c r="CA1188" s="97"/>
      <c r="CB1188" s="97"/>
      <c r="CC1188" s="97"/>
      <c r="CD1188" s="97"/>
      <c r="CE1188" s="97"/>
      <c r="CF1188" s="97"/>
      <c r="CG1188" s="97"/>
      <c r="CH1188" s="97"/>
    </row>
    <row r="1189" spans="1:86">
      <c r="A1189" s="100"/>
      <c r="B1189" s="100"/>
      <c r="C1189" s="100"/>
      <c r="D1189" s="100"/>
      <c r="E1189" s="100"/>
      <c r="F1189" s="100"/>
      <c r="G1189" s="100"/>
      <c r="H1189" s="100"/>
      <c r="I1189" s="100"/>
      <c r="J1189" s="100"/>
      <c r="K1189" s="100"/>
      <c r="L1189" s="100"/>
      <c r="M1189" s="100"/>
      <c r="N1189" s="100"/>
      <c r="O1189" s="100"/>
      <c r="P1189" s="100"/>
      <c r="Q1189" s="100"/>
      <c r="R1189" s="100"/>
      <c r="S1189" s="100"/>
      <c r="T1189" s="100"/>
      <c r="U1189" s="100"/>
      <c r="V1189" s="100"/>
      <c r="W1189" s="100"/>
      <c r="X1189" s="100"/>
      <c r="Z1189" s="100"/>
      <c r="AA1189" s="100"/>
      <c r="AB1189" s="100"/>
      <c r="AC1189" s="100"/>
      <c r="AD1189" s="100"/>
      <c r="AE1189" s="100"/>
      <c r="AF1189" s="100"/>
      <c r="AG1189" s="100"/>
      <c r="AH1189" s="100"/>
      <c r="AI1189" s="100"/>
      <c r="AJ1189" s="100"/>
      <c r="AK1189" s="100"/>
      <c r="AL1189" s="100"/>
      <c r="AM1189" s="97"/>
      <c r="AN1189" s="97"/>
      <c r="AO1189" s="97"/>
      <c r="AP1189" s="97"/>
      <c r="AQ1189" s="97"/>
      <c r="AR1189" s="97"/>
      <c r="AS1189" s="97"/>
      <c r="AT1189" s="97"/>
      <c r="AU1189" s="97"/>
      <c r="AV1189" s="97"/>
      <c r="AW1189" s="97"/>
      <c r="AX1189" s="97"/>
      <c r="AY1189" s="97"/>
      <c r="AZ1189" s="97"/>
      <c r="BA1189" s="97"/>
      <c r="BB1189" s="97"/>
      <c r="BC1189" s="97"/>
      <c r="BD1189" s="97"/>
      <c r="BE1189" s="97"/>
      <c r="BF1189" s="97"/>
      <c r="BG1189" s="97"/>
      <c r="BH1189" s="97"/>
      <c r="BI1189" s="97"/>
      <c r="BJ1189" s="97"/>
      <c r="BK1189" s="97"/>
      <c r="BL1189" s="97"/>
      <c r="BM1189" s="97"/>
      <c r="BN1189" s="97"/>
      <c r="BO1189" s="97"/>
      <c r="BP1189" s="97"/>
      <c r="BQ1189" s="97"/>
      <c r="BR1189" s="97"/>
      <c r="BS1189" s="97"/>
      <c r="BT1189" s="97"/>
      <c r="BU1189" s="97"/>
      <c r="BV1189" s="97"/>
      <c r="BW1189" s="97"/>
      <c r="BX1189" s="97"/>
      <c r="BY1189" s="97"/>
      <c r="BZ1189" s="97"/>
      <c r="CA1189" s="97"/>
      <c r="CB1189" s="97"/>
      <c r="CC1189" s="97"/>
      <c r="CD1189" s="97"/>
      <c r="CE1189" s="97"/>
      <c r="CF1189" s="97"/>
      <c r="CG1189" s="97"/>
      <c r="CH1189" s="97"/>
    </row>
    <row r="1190" spans="1:86">
      <c r="A1190" s="100"/>
      <c r="B1190" s="100"/>
      <c r="C1190" s="100"/>
      <c r="D1190" s="100"/>
      <c r="E1190" s="100"/>
      <c r="F1190" s="100"/>
      <c r="G1190" s="100"/>
      <c r="H1190" s="100"/>
      <c r="I1190" s="100"/>
      <c r="J1190" s="100"/>
      <c r="K1190" s="100"/>
      <c r="L1190" s="100"/>
      <c r="M1190" s="100"/>
      <c r="N1190" s="100"/>
      <c r="O1190" s="100"/>
      <c r="P1190" s="100"/>
      <c r="Q1190" s="100"/>
      <c r="R1190" s="100"/>
      <c r="S1190" s="100"/>
      <c r="T1190" s="100"/>
      <c r="U1190" s="100"/>
      <c r="V1190" s="100"/>
      <c r="W1190" s="100"/>
      <c r="X1190" s="100"/>
      <c r="Z1190" s="100"/>
      <c r="AA1190" s="100"/>
      <c r="AB1190" s="100"/>
      <c r="AC1190" s="100"/>
      <c r="AD1190" s="100"/>
      <c r="AE1190" s="100"/>
      <c r="AF1190" s="100"/>
      <c r="AG1190" s="100"/>
      <c r="AH1190" s="100"/>
      <c r="AI1190" s="100"/>
      <c r="AJ1190" s="100"/>
      <c r="AK1190" s="100"/>
      <c r="AL1190" s="100"/>
      <c r="AM1190" s="97"/>
      <c r="AN1190" s="97"/>
      <c r="AO1190" s="97"/>
      <c r="AP1190" s="97"/>
      <c r="AQ1190" s="97"/>
      <c r="AR1190" s="97"/>
      <c r="AS1190" s="97"/>
      <c r="AT1190" s="97"/>
      <c r="AU1190" s="97"/>
      <c r="AV1190" s="97"/>
      <c r="AW1190" s="97"/>
      <c r="AX1190" s="97"/>
      <c r="AY1190" s="97"/>
      <c r="AZ1190" s="97"/>
      <c r="BA1190" s="97"/>
      <c r="BB1190" s="97"/>
      <c r="BC1190" s="97"/>
      <c r="BD1190" s="97"/>
      <c r="BE1190" s="97"/>
      <c r="BF1190" s="97"/>
      <c r="BG1190" s="97"/>
      <c r="BH1190" s="97"/>
      <c r="BI1190" s="97"/>
      <c r="BJ1190" s="97"/>
      <c r="BK1190" s="97"/>
      <c r="BL1190" s="97"/>
      <c r="BM1190" s="97"/>
      <c r="BN1190" s="97"/>
      <c r="BO1190" s="97"/>
      <c r="BP1190" s="97"/>
      <c r="BQ1190" s="97"/>
      <c r="BR1190" s="97"/>
      <c r="BS1190" s="97"/>
      <c r="BT1190" s="97"/>
      <c r="BU1190" s="97"/>
      <c r="BV1190" s="97"/>
      <c r="BW1190" s="97"/>
      <c r="BX1190" s="97"/>
      <c r="BY1190" s="97"/>
      <c r="BZ1190" s="97"/>
      <c r="CA1190" s="97"/>
      <c r="CB1190" s="97"/>
      <c r="CC1190" s="97"/>
      <c r="CD1190" s="97"/>
      <c r="CE1190" s="97"/>
      <c r="CF1190" s="97"/>
      <c r="CG1190" s="97"/>
      <c r="CH1190" s="97"/>
    </row>
    <row r="1191" spans="1:86">
      <c r="A1191" s="100"/>
      <c r="B1191" s="100"/>
      <c r="C1191" s="100"/>
      <c r="D1191" s="100"/>
      <c r="E1191" s="100"/>
      <c r="F1191" s="100"/>
      <c r="G1191" s="100"/>
      <c r="H1191" s="100"/>
      <c r="I1191" s="100"/>
      <c r="J1191" s="100"/>
      <c r="K1191" s="100"/>
      <c r="L1191" s="100"/>
      <c r="M1191" s="100"/>
      <c r="N1191" s="100"/>
      <c r="O1191" s="100"/>
      <c r="P1191" s="100"/>
      <c r="Q1191" s="100"/>
      <c r="R1191" s="100"/>
      <c r="S1191" s="100"/>
      <c r="T1191" s="100"/>
      <c r="U1191" s="100"/>
      <c r="V1191" s="100"/>
      <c r="W1191" s="100"/>
      <c r="X1191" s="100"/>
      <c r="Z1191" s="100"/>
      <c r="AA1191" s="100"/>
      <c r="AB1191" s="100"/>
      <c r="AC1191" s="100"/>
      <c r="AD1191" s="100"/>
      <c r="AE1191" s="100"/>
      <c r="AF1191" s="100"/>
      <c r="AG1191" s="100"/>
      <c r="AH1191" s="100"/>
      <c r="AI1191" s="100"/>
      <c r="AJ1191" s="100"/>
      <c r="AK1191" s="100"/>
      <c r="AL1191" s="100"/>
      <c r="AM1191" s="97"/>
      <c r="AN1191" s="97"/>
      <c r="AO1191" s="97"/>
      <c r="AP1191" s="97"/>
      <c r="AQ1191" s="97"/>
      <c r="AR1191" s="97"/>
      <c r="AS1191" s="97"/>
      <c r="AT1191" s="97"/>
      <c r="AU1191" s="97"/>
      <c r="AV1191" s="97"/>
      <c r="AW1191" s="97"/>
      <c r="AX1191" s="97"/>
      <c r="AY1191" s="97"/>
      <c r="AZ1191" s="97"/>
      <c r="BA1191" s="97"/>
      <c r="BB1191" s="97"/>
      <c r="BC1191" s="97"/>
      <c r="BD1191" s="97"/>
      <c r="BE1191" s="97"/>
      <c r="BF1191" s="97"/>
      <c r="BG1191" s="97"/>
      <c r="BH1191" s="97"/>
      <c r="BI1191" s="97"/>
      <c r="BJ1191" s="97"/>
      <c r="BK1191" s="97"/>
      <c r="BL1191" s="97"/>
      <c r="BM1191" s="97"/>
      <c r="BN1191" s="97"/>
      <c r="BO1191" s="97"/>
      <c r="BP1191" s="97"/>
      <c r="BQ1191" s="97"/>
      <c r="BR1191" s="97"/>
      <c r="BS1191" s="97"/>
      <c r="BT1191" s="97"/>
      <c r="BU1191" s="97"/>
      <c r="BV1191" s="97"/>
      <c r="BW1191" s="97"/>
      <c r="BX1191" s="97"/>
      <c r="BY1191" s="97"/>
      <c r="BZ1191" s="97"/>
      <c r="CA1191" s="97"/>
      <c r="CB1191" s="97"/>
      <c r="CC1191" s="97"/>
      <c r="CD1191" s="97"/>
      <c r="CE1191" s="97"/>
      <c r="CF1191" s="97"/>
      <c r="CG1191" s="97"/>
      <c r="CH1191" s="97"/>
    </row>
    <row r="1192" spans="1:86">
      <c r="A1192" s="100"/>
      <c r="B1192" s="100"/>
      <c r="C1192" s="100"/>
      <c r="D1192" s="100"/>
      <c r="E1192" s="100"/>
      <c r="F1192" s="100"/>
      <c r="G1192" s="100"/>
      <c r="H1192" s="100"/>
      <c r="I1192" s="100"/>
      <c r="J1192" s="100"/>
      <c r="K1192" s="100"/>
      <c r="L1192" s="100"/>
      <c r="M1192" s="100"/>
      <c r="N1192" s="100"/>
      <c r="O1192" s="100"/>
      <c r="P1192" s="100"/>
      <c r="Q1192" s="100"/>
      <c r="R1192" s="100"/>
      <c r="S1192" s="100"/>
      <c r="T1192" s="100"/>
      <c r="U1192" s="100"/>
      <c r="V1192" s="100"/>
      <c r="W1192" s="100"/>
      <c r="X1192" s="100"/>
      <c r="Z1192" s="100"/>
      <c r="AA1192" s="100"/>
      <c r="AB1192" s="100"/>
      <c r="AC1192" s="100"/>
      <c r="AD1192" s="100"/>
      <c r="AE1192" s="100"/>
      <c r="AF1192" s="100"/>
      <c r="AG1192" s="100"/>
      <c r="AH1192" s="100"/>
      <c r="AI1192" s="100"/>
      <c r="AJ1192" s="100"/>
      <c r="AK1192" s="100"/>
      <c r="AL1192" s="100"/>
      <c r="AM1192" s="97"/>
      <c r="AN1192" s="97"/>
      <c r="AO1192" s="97"/>
      <c r="AP1192" s="97"/>
      <c r="AQ1192" s="97"/>
      <c r="AR1192" s="97"/>
      <c r="AS1192" s="97"/>
      <c r="AT1192" s="97"/>
      <c r="AU1192" s="97"/>
      <c r="AV1192" s="97"/>
      <c r="AW1192" s="97"/>
      <c r="AX1192" s="97"/>
      <c r="AY1192" s="97"/>
      <c r="AZ1192" s="97"/>
      <c r="BA1192" s="97"/>
      <c r="BB1192" s="97"/>
      <c r="BC1192" s="97"/>
      <c r="BD1192" s="97"/>
      <c r="BE1192" s="97"/>
      <c r="BF1192" s="97"/>
      <c r="BG1192" s="97"/>
      <c r="BH1192" s="97"/>
      <c r="BI1192" s="97"/>
      <c r="BJ1192" s="97"/>
      <c r="BK1192" s="97"/>
      <c r="BL1192" s="97"/>
      <c r="BM1192" s="97"/>
      <c r="BN1192" s="97"/>
      <c r="BO1192" s="97"/>
      <c r="BP1192" s="97"/>
      <c r="BQ1192" s="97"/>
      <c r="BR1192" s="97"/>
      <c r="BS1192" s="97"/>
      <c r="BT1192" s="97"/>
      <c r="BU1192" s="97"/>
      <c r="BV1192" s="97"/>
      <c r="BW1192" s="97"/>
      <c r="BX1192" s="97"/>
      <c r="BY1192" s="97"/>
      <c r="BZ1192" s="97"/>
      <c r="CA1192" s="97"/>
      <c r="CB1192" s="97"/>
      <c r="CC1192" s="97"/>
      <c r="CD1192" s="97"/>
      <c r="CE1192" s="97"/>
      <c r="CF1192" s="97"/>
      <c r="CG1192" s="97"/>
      <c r="CH1192" s="97"/>
    </row>
    <row r="1193" spans="1:86">
      <c r="A1193" s="100"/>
      <c r="B1193" s="100"/>
      <c r="C1193" s="100"/>
      <c r="D1193" s="100"/>
      <c r="E1193" s="100"/>
      <c r="F1193" s="100"/>
      <c r="G1193" s="100"/>
      <c r="H1193" s="100"/>
      <c r="I1193" s="100"/>
      <c r="J1193" s="100"/>
      <c r="K1193" s="100"/>
      <c r="L1193" s="100"/>
      <c r="M1193" s="100"/>
      <c r="N1193" s="100"/>
      <c r="O1193" s="100"/>
      <c r="P1193" s="100"/>
      <c r="Q1193" s="100"/>
      <c r="R1193" s="100"/>
      <c r="S1193" s="100"/>
      <c r="T1193" s="100"/>
      <c r="U1193" s="100"/>
      <c r="V1193" s="100"/>
      <c r="W1193" s="100"/>
      <c r="X1193" s="100"/>
      <c r="Z1193" s="100"/>
      <c r="AA1193" s="100"/>
      <c r="AB1193" s="100"/>
      <c r="AC1193" s="100"/>
      <c r="AD1193" s="100"/>
      <c r="AE1193" s="100"/>
      <c r="AF1193" s="100"/>
      <c r="AG1193" s="100"/>
      <c r="AH1193" s="100"/>
      <c r="AI1193" s="100"/>
      <c r="AJ1193" s="100"/>
      <c r="AK1193" s="100"/>
      <c r="AL1193" s="100"/>
      <c r="AM1193" s="97"/>
      <c r="AN1193" s="97"/>
      <c r="AO1193" s="97"/>
      <c r="AP1193" s="97"/>
      <c r="AQ1193" s="97"/>
      <c r="AR1193" s="97"/>
      <c r="AS1193" s="97"/>
      <c r="AT1193" s="97"/>
      <c r="AU1193" s="97"/>
      <c r="AV1193" s="97"/>
      <c r="AW1193" s="97"/>
      <c r="AX1193" s="97"/>
      <c r="AY1193" s="97"/>
      <c r="AZ1193" s="97"/>
      <c r="BA1193" s="97"/>
      <c r="BB1193" s="97"/>
      <c r="BC1193" s="97"/>
      <c r="BD1193" s="97"/>
      <c r="BE1193" s="97"/>
      <c r="BF1193" s="97"/>
      <c r="BG1193" s="97"/>
      <c r="BH1193" s="97"/>
      <c r="BI1193" s="97"/>
      <c r="BJ1193" s="97"/>
      <c r="BK1193" s="97"/>
      <c r="BL1193" s="97"/>
      <c r="BM1193" s="97"/>
      <c r="BN1193" s="97"/>
      <c r="BO1193" s="97"/>
      <c r="BP1193" s="97"/>
      <c r="BQ1193" s="97"/>
      <c r="BR1193" s="97"/>
      <c r="BS1193" s="97"/>
      <c r="BT1193" s="97"/>
      <c r="BU1193" s="97"/>
      <c r="BV1193" s="97"/>
      <c r="BW1193" s="97"/>
      <c r="BX1193" s="97"/>
      <c r="BY1193" s="97"/>
      <c r="BZ1193" s="97"/>
      <c r="CA1193" s="97"/>
      <c r="CB1193" s="97"/>
      <c r="CC1193" s="97"/>
      <c r="CD1193" s="97"/>
      <c r="CE1193" s="97"/>
      <c r="CF1193" s="97"/>
      <c r="CG1193" s="97"/>
      <c r="CH1193" s="97"/>
    </row>
    <row r="1194" spans="1:86">
      <c r="A1194" s="100"/>
      <c r="B1194" s="100"/>
      <c r="C1194" s="100"/>
      <c r="D1194" s="100"/>
      <c r="E1194" s="100"/>
      <c r="F1194" s="100"/>
      <c r="G1194" s="100"/>
      <c r="H1194" s="100"/>
      <c r="I1194" s="100"/>
      <c r="J1194" s="100"/>
      <c r="K1194" s="100"/>
      <c r="L1194" s="100"/>
      <c r="M1194" s="100"/>
      <c r="N1194" s="100"/>
      <c r="O1194" s="100"/>
      <c r="P1194" s="100"/>
      <c r="Q1194" s="100"/>
      <c r="R1194" s="100"/>
      <c r="S1194" s="100"/>
      <c r="T1194" s="100"/>
      <c r="U1194" s="100"/>
      <c r="V1194" s="100"/>
      <c r="W1194" s="100"/>
      <c r="X1194" s="100"/>
      <c r="Z1194" s="100"/>
      <c r="AA1194" s="100"/>
      <c r="AB1194" s="100"/>
      <c r="AC1194" s="100"/>
      <c r="AD1194" s="100"/>
      <c r="AE1194" s="100"/>
      <c r="AF1194" s="100"/>
      <c r="AG1194" s="100"/>
      <c r="AH1194" s="100"/>
      <c r="AI1194" s="100"/>
      <c r="AJ1194" s="100"/>
      <c r="AK1194" s="100"/>
      <c r="AL1194" s="100"/>
      <c r="AM1194" s="97"/>
      <c r="AN1194" s="97"/>
      <c r="AO1194" s="97"/>
      <c r="AP1194" s="97"/>
      <c r="AQ1194" s="97"/>
      <c r="AR1194" s="97"/>
      <c r="AS1194" s="97"/>
      <c r="AT1194" s="97"/>
      <c r="AU1194" s="97"/>
      <c r="AV1194" s="97"/>
      <c r="AW1194" s="97"/>
      <c r="AX1194" s="97"/>
      <c r="AY1194" s="97"/>
      <c r="AZ1194" s="97"/>
      <c r="BA1194" s="97"/>
      <c r="BB1194" s="97"/>
      <c r="BC1194" s="97"/>
      <c r="BD1194" s="97"/>
      <c r="BE1194" s="97"/>
      <c r="BF1194" s="97"/>
      <c r="BG1194" s="97"/>
      <c r="BH1194" s="97"/>
      <c r="BI1194" s="97"/>
      <c r="BJ1194" s="97"/>
      <c r="BK1194" s="97"/>
      <c r="BL1194" s="97"/>
      <c r="BM1194" s="97"/>
      <c r="BN1194" s="97"/>
      <c r="BO1194" s="97"/>
      <c r="BP1194" s="97"/>
      <c r="BQ1194" s="97"/>
      <c r="BR1194" s="97"/>
      <c r="BS1194" s="97"/>
      <c r="BT1194" s="97"/>
      <c r="BU1194" s="97"/>
      <c r="BV1194" s="97"/>
      <c r="BW1194" s="97"/>
      <c r="BX1194" s="97"/>
      <c r="BY1194" s="97"/>
      <c r="BZ1194" s="97"/>
      <c r="CA1194" s="97"/>
      <c r="CB1194" s="97"/>
      <c r="CC1194" s="97"/>
      <c r="CD1194" s="97"/>
      <c r="CE1194" s="97"/>
      <c r="CF1194" s="97"/>
      <c r="CG1194" s="97"/>
      <c r="CH1194" s="97"/>
    </row>
    <row r="1195" spans="1:86">
      <c r="A1195" s="100"/>
      <c r="B1195" s="100"/>
      <c r="C1195" s="100"/>
      <c r="D1195" s="100"/>
      <c r="E1195" s="100"/>
      <c r="F1195" s="100"/>
      <c r="G1195" s="100"/>
      <c r="H1195" s="100"/>
      <c r="I1195" s="100"/>
      <c r="J1195" s="100"/>
      <c r="K1195" s="100"/>
      <c r="L1195" s="100"/>
      <c r="M1195" s="100"/>
      <c r="N1195" s="100"/>
      <c r="O1195" s="100"/>
      <c r="P1195" s="100"/>
      <c r="Q1195" s="100"/>
      <c r="R1195" s="100"/>
      <c r="S1195" s="100"/>
      <c r="T1195" s="100"/>
      <c r="U1195" s="100"/>
      <c r="V1195" s="100"/>
      <c r="W1195" s="100"/>
      <c r="X1195" s="100"/>
      <c r="Z1195" s="100"/>
      <c r="AA1195" s="100"/>
      <c r="AB1195" s="100"/>
      <c r="AC1195" s="100"/>
      <c r="AD1195" s="100"/>
      <c r="AE1195" s="100"/>
      <c r="AF1195" s="100"/>
      <c r="AG1195" s="100"/>
      <c r="AH1195" s="100"/>
      <c r="AI1195" s="100"/>
      <c r="AJ1195" s="100"/>
      <c r="AK1195" s="100"/>
      <c r="AL1195" s="100"/>
      <c r="AM1195" s="97"/>
      <c r="AN1195" s="97"/>
      <c r="AO1195" s="97"/>
      <c r="AP1195" s="97"/>
      <c r="AQ1195" s="97"/>
      <c r="AR1195" s="97"/>
      <c r="AS1195" s="97"/>
      <c r="AT1195" s="97"/>
      <c r="AU1195" s="97"/>
      <c r="AV1195" s="97"/>
      <c r="AW1195" s="97"/>
      <c r="AX1195" s="97"/>
      <c r="AY1195" s="97"/>
      <c r="AZ1195" s="97"/>
      <c r="BA1195" s="97"/>
      <c r="BB1195" s="97"/>
      <c r="BC1195" s="97"/>
      <c r="BD1195" s="97"/>
      <c r="BE1195" s="97"/>
      <c r="BF1195" s="97"/>
      <c r="BG1195" s="97"/>
      <c r="BH1195" s="97"/>
      <c r="BI1195" s="97"/>
      <c r="BJ1195" s="97"/>
      <c r="BK1195" s="97"/>
      <c r="BL1195" s="97"/>
      <c r="BM1195" s="97"/>
      <c r="BN1195" s="97"/>
      <c r="BO1195" s="97"/>
      <c r="BP1195" s="97"/>
      <c r="BQ1195" s="97"/>
      <c r="BR1195" s="97"/>
      <c r="BS1195" s="97"/>
      <c r="BT1195" s="97"/>
      <c r="BU1195" s="97"/>
      <c r="BV1195" s="97"/>
      <c r="BW1195" s="97"/>
      <c r="BX1195" s="97"/>
      <c r="BY1195" s="97"/>
      <c r="BZ1195" s="97"/>
      <c r="CA1195" s="97"/>
      <c r="CB1195" s="97"/>
      <c r="CC1195" s="97"/>
      <c r="CD1195" s="97"/>
      <c r="CE1195" s="97"/>
      <c r="CF1195" s="97"/>
      <c r="CG1195" s="97"/>
      <c r="CH1195" s="97"/>
    </row>
    <row r="1196" spans="1:86">
      <c r="A1196" s="100"/>
      <c r="B1196" s="100"/>
      <c r="C1196" s="100"/>
      <c r="D1196" s="100"/>
      <c r="E1196" s="100"/>
      <c r="F1196" s="100"/>
      <c r="G1196" s="100"/>
      <c r="H1196" s="100"/>
      <c r="I1196" s="100"/>
      <c r="J1196" s="100"/>
      <c r="K1196" s="100"/>
      <c r="L1196" s="100"/>
      <c r="M1196" s="100"/>
      <c r="N1196" s="100"/>
      <c r="O1196" s="100"/>
      <c r="P1196" s="100"/>
      <c r="Q1196" s="100"/>
      <c r="R1196" s="100"/>
      <c r="S1196" s="100"/>
      <c r="T1196" s="100"/>
      <c r="U1196" s="100"/>
      <c r="V1196" s="100"/>
      <c r="W1196" s="100"/>
      <c r="X1196" s="100"/>
      <c r="Z1196" s="100"/>
      <c r="AA1196" s="100"/>
      <c r="AB1196" s="100"/>
      <c r="AC1196" s="100"/>
      <c r="AD1196" s="100"/>
      <c r="AE1196" s="100"/>
      <c r="AF1196" s="100"/>
      <c r="AG1196" s="100"/>
      <c r="AH1196" s="100"/>
      <c r="AI1196" s="100"/>
      <c r="AJ1196" s="100"/>
      <c r="AK1196" s="100"/>
      <c r="AL1196" s="100"/>
      <c r="AM1196" s="97"/>
      <c r="AN1196" s="97"/>
      <c r="AO1196" s="97"/>
      <c r="AP1196" s="97"/>
      <c r="AQ1196" s="97"/>
      <c r="AR1196" s="97"/>
      <c r="AS1196" s="97"/>
      <c r="AT1196" s="97"/>
      <c r="AU1196" s="97"/>
      <c r="AV1196" s="97"/>
      <c r="AW1196" s="97"/>
      <c r="AX1196" s="97"/>
      <c r="AY1196" s="97"/>
      <c r="AZ1196" s="97"/>
      <c r="BA1196" s="97"/>
      <c r="BB1196" s="97"/>
      <c r="BC1196" s="97"/>
      <c r="BD1196" s="97"/>
      <c r="BE1196" s="97"/>
      <c r="BF1196" s="97"/>
      <c r="BG1196" s="97"/>
      <c r="BH1196" s="97"/>
      <c r="BI1196" s="97"/>
      <c r="BJ1196" s="97"/>
      <c r="BK1196" s="97"/>
      <c r="BL1196" s="97"/>
      <c r="BM1196" s="97"/>
      <c r="BN1196" s="97"/>
      <c r="BO1196" s="97"/>
      <c r="BP1196" s="97"/>
      <c r="BQ1196" s="97"/>
      <c r="BR1196" s="97"/>
      <c r="BS1196" s="97"/>
      <c r="BT1196" s="97"/>
      <c r="BU1196" s="97"/>
      <c r="BV1196" s="97"/>
      <c r="BW1196" s="97"/>
      <c r="BX1196" s="97"/>
      <c r="BY1196" s="97"/>
      <c r="BZ1196" s="97"/>
      <c r="CA1196" s="97"/>
      <c r="CB1196" s="97"/>
      <c r="CC1196" s="97"/>
      <c r="CD1196" s="97"/>
      <c r="CE1196" s="97"/>
      <c r="CF1196" s="97"/>
      <c r="CG1196" s="97"/>
      <c r="CH1196" s="97"/>
    </row>
    <row r="1197" spans="1:86">
      <c r="A1197" s="100"/>
      <c r="B1197" s="100"/>
      <c r="C1197" s="100"/>
      <c r="D1197" s="100"/>
      <c r="E1197" s="100"/>
      <c r="F1197" s="100"/>
      <c r="G1197" s="100"/>
      <c r="H1197" s="100"/>
      <c r="I1197" s="100"/>
      <c r="J1197" s="100"/>
      <c r="K1197" s="100"/>
      <c r="L1197" s="100"/>
      <c r="M1197" s="100"/>
      <c r="N1197" s="100"/>
      <c r="O1197" s="100"/>
      <c r="P1197" s="100"/>
      <c r="Q1197" s="100"/>
      <c r="R1197" s="100"/>
      <c r="S1197" s="100"/>
      <c r="T1197" s="100"/>
      <c r="U1197" s="100"/>
      <c r="V1197" s="100"/>
      <c r="W1197" s="100"/>
      <c r="X1197" s="100"/>
      <c r="Z1197" s="100"/>
      <c r="AA1197" s="100"/>
      <c r="AB1197" s="100"/>
      <c r="AC1197" s="100"/>
      <c r="AD1197" s="100"/>
      <c r="AE1197" s="100"/>
      <c r="AF1197" s="100"/>
      <c r="AG1197" s="100"/>
      <c r="AH1197" s="100"/>
      <c r="AI1197" s="100"/>
      <c r="AJ1197" s="100"/>
      <c r="AK1197" s="100"/>
      <c r="AL1197" s="100"/>
      <c r="AM1197" s="97"/>
      <c r="AN1197" s="97"/>
      <c r="AO1197" s="97"/>
      <c r="AP1197" s="97"/>
      <c r="AQ1197" s="97"/>
      <c r="AR1197" s="97"/>
      <c r="AS1197" s="97"/>
      <c r="AT1197" s="97"/>
      <c r="AU1197" s="97"/>
      <c r="AV1197" s="97"/>
      <c r="AW1197" s="97"/>
      <c r="AX1197" s="97"/>
      <c r="AY1197" s="97"/>
      <c r="AZ1197" s="97"/>
      <c r="BA1197" s="97"/>
      <c r="BB1197" s="97"/>
      <c r="BC1197" s="97"/>
      <c r="BD1197" s="97"/>
      <c r="BE1197" s="97"/>
      <c r="BF1197" s="97"/>
      <c r="BG1197" s="97"/>
      <c r="BH1197" s="97"/>
      <c r="BI1197" s="97"/>
      <c r="BJ1197" s="97"/>
      <c r="BK1197" s="97"/>
      <c r="BL1197" s="97"/>
      <c r="BM1197" s="97"/>
      <c r="BN1197" s="97"/>
      <c r="BO1197" s="97"/>
      <c r="BP1197" s="97"/>
      <c r="BQ1197" s="97"/>
      <c r="BR1197" s="97"/>
      <c r="BS1197" s="97"/>
      <c r="BT1197" s="97"/>
      <c r="BU1197" s="97"/>
      <c r="BV1197" s="97"/>
      <c r="BW1197" s="97"/>
      <c r="BX1197" s="97"/>
      <c r="BY1197" s="97"/>
      <c r="BZ1197" s="97"/>
      <c r="CA1197" s="97"/>
      <c r="CB1197" s="97"/>
      <c r="CC1197" s="97"/>
      <c r="CD1197" s="97"/>
      <c r="CE1197" s="97"/>
      <c r="CF1197" s="97"/>
      <c r="CG1197" s="97"/>
      <c r="CH1197" s="97"/>
    </row>
    <row r="1198" spans="1:86">
      <c r="A1198" s="100"/>
      <c r="B1198" s="100"/>
      <c r="C1198" s="100"/>
      <c r="D1198" s="100"/>
      <c r="E1198" s="100"/>
      <c r="F1198" s="100"/>
      <c r="G1198" s="100"/>
      <c r="H1198" s="100"/>
      <c r="I1198" s="100"/>
      <c r="J1198" s="100"/>
      <c r="K1198" s="100"/>
      <c r="L1198" s="100"/>
      <c r="M1198" s="100"/>
      <c r="N1198" s="100"/>
      <c r="O1198" s="100"/>
      <c r="P1198" s="100"/>
      <c r="Q1198" s="100"/>
      <c r="R1198" s="100"/>
      <c r="S1198" s="100"/>
      <c r="T1198" s="100"/>
      <c r="U1198" s="100"/>
      <c r="V1198" s="100"/>
      <c r="W1198" s="100"/>
      <c r="X1198" s="100"/>
      <c r="Z1198" s="100"/>
      <c r="AA1198" s="100"/>
      <c r="AB1198" s="100"/>
      <c r="AC1198" s="100"/>
      <c r="AD1198" s="100"/>
      <c r="AE1198" s="100"/>
      <c r="AF1198" s="100"/>
      <c r="AG1198" s="100"/>
      <c r="AH1198" s="100"/>
      <c r="AI1198" s="100"/>
      <c r="AJ1198" s="100"/>
      <c r="AK1198" s="100"/>
      <c r="AL1198" s="100"/>
      <c r="AM1198" s="97"/>
      <c r="AN1198" s="97"/>
      <c r="AO1198" s="97"/>
      <c r="AP1198" s="97"/>
      <c r="AQ1198" s="97"/>
      <c r="AR1198" s="97"/>
      <c r="AS1198" s="97"/>
      <c r="AT1198" s="97"/>
      <c r="AU1198" s="97"/>
      <c r="AV1198" s="97"/>
      <c r="AW1198" s="97"/>
      <c r="AX1198" s="97"/>
      <c r="AY1198" s="97"/>
      <c r="AZ1198" s="97"/>
      <c r="BA1198" s="97"/>
      <c r="BB1198" s="97"/>
      <c r="BC1198" s="97"/>
      <c r="BD1198" s="97"/>
      <c r="BE1198" s="97"/>
      <c r="BF1198" s="97"/>
      <c r="BG1198" s="97"/>
      <c r="BH1198" s="97"/>
      <c r="BI1198" s="97"/>
      <c r="BJ1198" s="97"/>
      <c r="BK1198" s="97"/>
      <c r="BL1198" s="97"/>
      <c r="BM1198" s="97"/>
      <c r="BN1198" s="97"/>
      <c r="BO1198" s="97"/>
      <c r="BP1198" s="97"/>
      <c r="BQ1198" s="97"/>
      <c r="BR1198" s="97"/>
      <c r="BS1198" s="97"/>
      <c r="BT1198" s="97"/>
      <c r="BU1198" s="97"/>
      <c r="BV1198" s="97"/>
      <c r="BW1198" s="97"/>
      <c r="BX1198" s="97"/>
      <c r="BY1198" s="97"/>
      <c r="BZ1198" s="97"/>
      <c r="CA1198" s="97"/>
      <c r="CB1198" s="97"/>
      <c r="CC1198" s="97"/>
      <c r="CD1198" s="97"/>
      <c r="CE1198" s="97"/>
      <c r="CF1198" s="97"/>
      <c r="CG1198" s="97"/>
      <c r="CH1198" s="97"/>
    </row>
    <row r="1199" spans="1:86">
      <c r="A1199" s="100"/>
      <c r="B1199" s="100"/>
      <c r="C1199" s="100"/>
      <c r="D1199" s="100"/>
      <c r="E1199" s="100"/>
      <c r="F1199" s="100"/>
      <c r="G1199" s="100"/>
      <c r="H1199" s="100"/>
      <c r="I1199" s="100"/>
      <c r="J1199" s="100"/>
      <c r="K1199" s="100"/>
      <c r="L1199" s="100"/>
      <c r="M1199" s="100"/>
      <c r="N1199" s="100"/>
      <c r="O1199" s="100"/>
      <c r="P1199" s="100"/>
      <c r="Q1199" s="100"/>
      <c r="R1199" s="100"/>
      <c r="S1199" s="100"/>
      <c r="T1199" s="100"/>
      <c r="U1199" s="100"/>
      <c r="V1199" s="100"/>
      <c r="W1199" s="100"/>
      <c r="X1199" s="100"/>
      <c r="Z1199" s="100"/>
      <c r="AA1199" s="100"/>
      <c r="AB1199" s="100"/>
      <c r="AC1199" s="100"/>
      <c r="AD1199" s="100"/>
      <c r="AE1199" s="100"/>
      <c r="AF1199" s="100"/>
      <c r="AG1199" s="100"/>
      <c r="AH1199" s="100"/>
      <c r="AI1199" s="100"/>
      <c r="AJ1199" s="100"/>
      <c r="AK1199" s="100"/>
      <c r="AL1199" s="100"/>
      <c r="AM1199" s="97"/>
      <c r="AN1199" s="97"/>
      <c r="AO1199" s="97"/>
      <c r="AP1199" s="97"/>
      <c r="AQ1199" s="97"/>
      <c r="AR1199" s="97"/>
      <c r="AS1199" s="97"/>
      <c r="AT1199" s="97"/>
      <c r="AU1199" s="97"/>
      <c r="AV1199" s="97"/>
      <c r="AW1199" s="97"/>
      <c r="AX1199" s="97"/>
      <c r="AY1199" s="97"/>
      <c r="AZ1199" s="97"/>
      <c r="BA1199" s="97"/>
      <c r="BB1199" s="97"/>
      <c r="BC1199" s="97"/>
      <c r="BD1199" s="97"/>
      <c r="BE1199" s="97"/>
      <c r="BF1199" s="97"/>
      <c r="BG1199" s="97"/>
      <c r="BH1199" s="97"/>
      <c r="BI1199" s="97"/>
      <c r="BJ1199" s="97"/>
      <c r="BK1199" s="97"/>
      <c r="BL1199" s="97"/>
      <c r="BM1199" s="97"/>
      <c r="BN1199" s="97"/>
      <c r="BO1199" s="97"/>
      <c r="BP1199" s="97"/>
      <c r="BQ1199" s="97"/>
      <c r="BR1199" s="97"/>
      <c r="BS1199" s="97"/>
      <c r="BT1199" s="97"/>
      <c r="BU1199" s="97"/>
      <c r="BV1199" s="97"/>
      <c r="BW1199" s="97"/>
      <c r="BX1199" s="97"/>
      <c r="BY1199" s="97"/>
      <c r="BZ1199" s="97"/>
      <c r="CA1199" s="97"/>
      <c r="CB1199" s="97"/>
      <c r="CC1199" s="97"/>
      <c r="CD1199" s="97"/>
      <c r="CE1199" s="97"/>
      <c r="CF1199" s="97"/>
      <c r="CG1199" s="97"/>
      <c r="CH1199" s="97"/>
    </row>
    <row r="1200" spans="1:86">
      <c r="A1200" s="100"/>
      <c r="B1200" s="100"/>
      <c r="C1200" s="100"/>
      <c r="D1200" s="100"/>
      <c r="E1200" s="100"/>
      <c r="F1200" s="100"/>
      <c r="G1200" s="100"/>
      <c r="H1200" s="100"/>
      <c r="I1200" s="100"/>
      <c r="J1200" s="100"/>
      <c r="K1200" s="100"/>
      <c r="L1200" s="100"/>
      <c r="M1200" s="100"/>
      <c r="N1200" s="100"/>
      <c r="O1200" s="100"/>
      <c r="P1200" s="100"/>
      <c r="Q1200" s="100"/>
      <c r="R1200" s="100"/>
      <c r="S1200" s="100"/>
      <c r="T1200" s="100"/>
      <c r="U1200" s="100"/>
      <c r="V1200" s="100"/>
      <c r="W1200" s="100"/>
      <c r="X1200" s="100"/>
      <c r="Z1200" s="100"/>
      <c r="AA1200" s="100"/>
      <c r="AB1200" s="100"/>
      <c r="AC1200" s="100"/>
      <c r="AD1200" s="100"/>
      <c r="AE1200" s="100"/>
      <c r="AF1200" s="100"/>
      <c r="AG1200" s="100"/>
      <c r="AH1200" s="100"/>
      <c r="AI1200" s="100"/>
      <c r="AJ1200" s="100"/>
      <c r="AK1200" s="100"/>
      <c r="AL1200" s="100"/>
      <c r="AM1200" s="97"/>
      <c r="AN1200" s="97"/>
      <c r="AO1200" s="97"/>
      <c r="AP1200" s="97"/>
      <c r="AQ1200" s="97"/>
      <c r="AR1200" s="97"/>
      <c r="AS1200" s="97"/>
      <c r="AT1200" s="97"/>
      <c r="AU1200" s="97"/>
      <c r="AV1200" s="97"/>
      <c r="AW1200" s="97"/>
      <c r="AX1200" s="97"/>
      <c r="AY1200" s="97"/>
      <c r="AZ1200" s="97"/>
      <c r="BA1200" s="97"/>
      <c r="BB1200" s="97"/>
      <c r="BC1200" s="97"/>
      <c r="BD1200" s="97"/>
      <c r="BE1200" s="97"/>
      <c r="BF1200" s="97"/>
      <c r="BG1200" s="97"/>
      <c r="BH1200" s="97"/>
      <c r="BI1200" s="97"/>
      <c r="BJ1200" s="97"/>
      <c r="BK1200" s="97"/>
      <c r="BL1200" s="97"/>
      <c r="BM1200" s="97"/>
      <c r="BN1200" s="97"/>
      <c r="BO1200" s="97"/>
      <c r="BP1200" s="97"/>
      <c r="BQ1200" s="97"/>
      <c r="BR1200" s="97"/>
      <c r="BS1200" s="97"/>
      <c r="BT1200" s="97"/>
      <c r="BU1200" s="97"/>
      <c r="BV1200" s="97"/>
      <c r="BW1200" s="97"/>
      <c r="BX1200" s="97"/>
      <c r="BY1200" s="97"/>
      <c r="BZ1200" s="97"/>
      <c r="CA1200" s="97"/>
      <c r="CB1200" s="97"/>
      <c r="CC1200" s="97"/>
      <c r="CD1200" s="97"/>
      <c r="CE1200" s="97"/>
      <c r="CF1200" s="97"/>
      <c r="CG1200" s="97"/>
      <c r="CH1200" s="97"/>
    </row>
    <row r="1201" spans="1:86">
      <c r="A1201" s="100"/>
      <c r="B1201" s="100"/>
      <c r="C1201" s="100"/>
      <c r="D1201" s="100"/>
      <c r="E1201" s="100"/>
      <c r="F1201" s="100"/>
      <c r="G1201" s="100"/>
      <c r="H1201" s="100"/>
      <c r="I1201" s="100"/>
      <c r="J1201" s="100"/>
      <c r="K1201" s="100"/>
      <c r="L1201" s="100"/>
      <c r="M1201" s="100"/>
      <c r="N1201" s="100"/>
      <c r="O1201" s="100"/>
      <c r="P1201" s="100"/>
      <c r="Q1201" s="100"/>
      <c r="R1201" s="100"/>
      <c r="S1201" s="100"/>
      <c r="T1201" s="100"/>
      <c r="U1201" s="100"/>
      <c r="V1201" s="100"/>
      <c r="W1201" s="100"/>
      <c r="X1201" s="100"/>
      <c r="Z1201" s="100"/>
      <c r="AA1201" s="100"/>
      <c r="AB1201" s="100"/>
      <c r="AC1201" s="100"/>
      <c r="AD1201" s="100"/>
      <c r="AE1201" s="100"/>
      <c r="AF1201" s="100"/>
      <c r="AG1201" s="100"/>
      <c r="AH1201" s="100"/>
      <c r="AI1201" s="100"/>
      <c r="AJ1201" s="100"/>
      <c r="AK1201" s="100"/>
      <c r="AL1201" s="100"/>
      <c r="AM1201" s="97"/>
      <c r="AN1201" s="97"/>
      <c r="AO1201" s="97"/>
      <c r="AP1201" s="97"/>
      <c r="AQ1201" s="97"/>
      <c r="AR1201" s="97"/>
      <c r="AS1201" s="97"/>
      <c r="AT1201" s="97"/>
      <c r="AU1201" s="97"/>
      <c r="AV1201" s="97"/>
      <c r="AW1201" s="97"/>
      <c r="AX1201" s="97"/>
      <c r="AY1201" s="97"/>
      <c r="AZ1201" s="97"/>
      <c r="BA1201" s="97"/>
      <c r="BB1201" s="97"/>
      <c r="BC1201" s="97"/>
      <c r="BD1201" s="97"/>
      <c r="BE1201" s="97"/>
      <c r="BF1201" s="97"/>
      <c r="BG1201" s="97"/>
      <c r="BH1201" s="97"/>
      <c r="BI1201" s="97"/>
      <c r="BJ1201" s="97"/>
      <c r="BK1201" s="97"/>
      <c r="BL1201" s="97"/>
      <c r="BM1201" s="97"/>
      <c r="BN1201" s="97"/>
      <c r="BO1201" s="97"/>
      <c r="BP1201" s="97"/>
      <c r="BQ1201" s="97"/>
      <c r="BR1201" s="97"/>
      <c r="BS1201" s="97"/>
      <c r="BT1201" s="97"/>
      <c r="BU1201" s="97"/>
      <c r="BV1201" s="97"/>
      <c r="BW1201" s="97"/>
      <c r="BX1201" s="97"/>
      <c r="BY1201" s="97"/>
      <c r="BZ1201" s="97"/>
      <c r="CA1201" s="97"/>
      <c r="CB1201" s="97"/>
      <c r="CC1201" s="97"/>
      <c r="CD1201" s="97"/>
      <c r="CE1201" s="97"/>
      <c r="CF1201" s="97"/>
      <c r="CG1201" s="97"/>
      <c r="CH1201" s="97"/>
    </row>
    <row r="1202" spans="1:86">
      <c r="A1202" s="100"/>
      <c r="B1202" s="100"/>
      <c r="C1202" s="100"/>
      <c r="D1202" s="100"/>
      <c r="E1202" s="100"/>
      <c r="F1202" s="100"/>
      <c r="G1202" s="100"/>
      <c r="H1202" s="100"/>
      <c r="I1202" s="100"/>
      <c r="J1202" s="100"/>
      <c r="K1202" s="100"/>
      <c r="L1202" s="100"/>
      <c r="M1202" s="100"/>
      <c r="N1202" s="100"/>
      <c r="O1202" s="100"/>
      <c r="P1202" s="100"/>
      <c r="Q1202" s="100"/>
      <c r="R1202" s="100"/>
      <c r="S1202" s="100"/>
      <c r="T1202" s="100"/>
      <c r="U1202" s="100"/>
      <c r="V1202" s="100"/>
      <c r="W1202" s="100"/>
      <c r="X1202" s="100"/>
      <c r="Z1202" s="100"/>
      <c r="AA1202" s="100"/>
      <c r="AB1202" s="100"/>
      <c r="AC1202" s="100"/>
      <c r="AD1202" s="100"/>
      <c r="AE1202" s="100"/>
      <c r="AF1202" s="100"/>
      <c r="AG1202" s="100"/>
      <c r="AH1202" s="100"/>
      <c r="AI1202" s="100"/>
      <c r="AJ1202" s="100"/>
      <c r="AK1202" s="100"/>
      <c r="AL1202" s="100"/>
      <c r="AM1202" s="97"/>
      <c r="AN1202" s="97"/>
      <c r="AO1202" s="97"/>
      <c r="AP1202" s="97"/>
      <c r="AQ1202" s="97"/>
      <c r="AR1202" s="97"/>
      <c r="AS1202" s="97"/>
      <c r="AT1202" s="97"/>
      <c r="AU1202" s="97"/>
      <c r="AV1202" s="97"/>
      <c r="AW1202" s="97"/>
      <c r="AX1202" s="97"/>
      <c r="AY1202" s="97"/>
      <c r="AZ1202" s="97"/>
      <c r="BA1202" s="97"/>
      <c r="BB1202" s="97"/>
      <c r="BC1202" s="97"/>
      <c r="BD1202" s="97"/>
      <c r="BE1202" s="97"/>
      <c r="BF1202" s="97"/>
      <c r="BG1202" s="97"/>
      <c r="BH1202" s="97"/>
      <c r="BI1202" s="97"/>
      <c r="BJ1202" s="97"/>
      <c r="BK1202" s="97"/>
      <c r="BL1202" s="97"/>
      <c r="BM1202" s="97"/>
      <c r="BN1202" s="97"/>
      <c r="BO1202" s="97"/>
      <c r="BP1202" s="97"/>
      <c r="BQ1202" s="97"/>
      <c r="BR1202" s="97"/>
      <c r="BS1202" s="97"/>
      <c r="BT1202" s="97"/>
      <c r="BU1202" s="97"/>
      <c r="BV1202" s="97"/>
      <c r="BW1202" s="97"/>
      <c r="BX1202" s="97"/>
      <c r="BY1202" s="97"/>
      <c r="BZ1202" s="97"/>
      <c r="CA1202" s="97"/>
      <c r="CB1202" s="97"/>
      <c r="CC1202" s="97"/>
      <c r="CD1202" s="97"/>
      <c r="CE1202" s="97"/>
      <c r="CF1202" s="97"/>
      <c r="CG1202" s="97"/>
      <c r="CH1202" s="97"/>
    </row>
    <row r="1203" spans="1:86">
      <c r="A1203" s="100"/>
      <c r="B1203" s="100"/>
      <c r="C1203" s="100"/>
      <c r="D1203" s="100"/>
      <c r="E1203" s="100"/>
      <c r="F1203" s="100"/>
      <c r="G1203" s="100"/>
      <c r="H1203" s="100"/>
      <c r="I1203" s="100"/>
      <c r="J1203" s="100"/>
      <c r="K1203" s="100"/>
      <c r="L1203" s="100"/>
      <c r="M1203" s="100"/>
      <c r="N1203" s="100"/>
      <c r="O1203" s="100"/>
      <c r="P1203" s="100"/>
      <c r="Q1203" s="100"/>
      <c r="R1203" s="100"/>
      <c r="S1203" s="100"/>
      <c r="T1203" s="100"/>
      <c r="U1203" s="100"/>
      <c r="V1203" s="100"/>
      <c r="W1203" s="100"/>
      <c r="X1203" s="100"/>
      <c r="Z1203" s="100"/>
      <c r="AA1203" s="100"/>
      <c r="AB1203" s="100"/>
      <c r="AC1203" s="100"/>
      <c r="AD1203" s="100"/>
      <c r="AE1203" s="100"/>
      <c r="AF1203" s="100"/>
      <c r="AG1203" s="100"/>
      <c r="AH1203" s="100"/>
      <c r="AI1203" s="100"/>
      <c r="AJ1203" s="100"/>
      <c r="AK1203" s="100"/>
      <c r="AL1203" s="100"/>
      <c r="AM1203" s="97"/>
      <c r="AN1203" s="97"/>
      <c r="AO1203" s="97"/>
      <c r="AP1203" s="97"/>
      <c r="AQ1203" s="97"/>
      <c r="AR1203" s="97"/>
      <c r="AS1203" s="97"/>
      <c r="AT1203" s="97"/>
      <c r="AU1203" s="97"/>
      <c r="AV1203" s="97"/>
      <c r="AW1203" s="97"/>
      <c r="AX1203" s="97"/>
      <c r="AY1203" s="97"/>
      <c r="AZ1203" s="97"/>
      <c r="BA1203" s="97"/>
      <c r="BB1203" s="97"/>
      <c r="BC1203" s="97"/>
      <c r="BD1203" s="97"/>
      <c r="BE1203" s="97"/>
      <c r="BF1203" s="97"/>
      <c r="BG1203" s="97"/>
      <c r="BH1203" s="97"/>
      <c r="BI1203" s="97"/>
      <c r="BJ1203" s="97"/>
      <c r="BK1203" s="97"/>
      <c r="BL1203" s="97"/>
      <c r="BM1203" s="97"/>
      <c r="BN1203" s="97"/>
      <c r="BO1203" s="97"/>
      <c r="BP1203" s="97"/>
      <c r="BQ1203" s="97"/>
      <c r="BR1203" s="97"/>
      <c r="BS1203" s="97"/>
      <c r="BT1203" s="97"/>
      <c r="BU1203" s="97"/>
      <c r="BV1203" s="97"/>
      <c r="BW1203" s="97"/>
      <c r="BX1203" s="97"/>
      <c r="BY1203" s="97"/>
      <c r="BZ1203" s="97"/>
      <c r="CA1203" s="97"/>
      <c r="CB1203" s="97"/>
      <c r="CC1203" s="97"/>
      <c r="CD1203" s="97"/>
      <c r="CE1203" s="97"/>
      <c r="CF1203" s="97"/>
      <c r="CG1203" s="97"/>
      <c r="CH1203" s="97"/>
    </row>
    <row r="1204" spans="1:86">
      <c r="A1204" s="100"/>
      <c r="B1204" s="100"/>
      <c r="C1204" s="100"/>
      <c r="D1204" s="100"/>
      <c r="E1204" s="100"/>
      <c r="F1204" s="100"/>
      <c r="G1204" s="100"/>
      <c r="H1204" s="100"/>
      <c r="I1204" s="100"/>
      <c r="J1204" s="100"/>
      <c r="K1204" s="100"/>
      <c r="L1204" s="100"/>
      <c r="M1204" s="100"/>
      <c r="N1204" s="100"/>
      <c r="O1204" s="100"/>
      <c r="P1204" s="100"/>
      <c r="Q1204" s="100"/>
      <c r="R1204" s="100"/>
      <c r="S1204" s="100"/>
      <c r="T1204" s="100"/>
      <c r="U1204" s="100"/>
      <c r="V1204" s="100"/>
      <c r="W1204" s="100"/>
      <c r="X1204" s="100"/>
      <c r="Z1204" s="100"/>
      <c r="AA1204" s="100"/>
      <c r="AB1204" s="100"/>
      <c r="AC1204" s="100"/>
      <c r="AD1204" s="100"/>
      <c r="AE1204" s="100"/>
      <c r="AF1204" s="100"/>
      <c r="AG1204" s="100"/>
      <c r="AH1204" s="100"/>
      <c r="AI1204" s="100"/>
      <c r="AJ1204" s="100"/>
      <c r="AK1204" s="100"/>
      <c r="AL1204" s="100"/>
      <c r="AM1204" s="97"/>
      <c r="AN1204" s="97"/>
      <c r="AO1204" s="97"/>
      <c r="AP1204" s="97"/>
      <c r="AQ1204" s="97"/>
      <c r="AR1204" s="97"/>
      <c r="AS1204" s="97"/>
      <c r="AT1204" s="97"/>
      <c r="AU1204" s="97"/>
      <c r="AV1204" s="97"/>
      <c r="AW1204" s="97"/>
      <c r="AX1204" s="97"/>
      <c r="AY1204" s="97"/>
      <c r="AZ1204" s="97"/>
      <c r="BA1204" s="97"/>
      <c r="BB1204" s="97"/>
      <c r="BC1204" s="97"/>
      <c r="BD1204" s="97"/>
      <c r="BE1204" s="97"/>
      <c r="BF1204" s="97"/>
      <c r="BG1204" s="97"/>
      <c r="BH1204" s="97"/>
      <c r="BI1204" s="97"/>
      <c r="BJ1204" s="97"/>
      <c r="BK1204" s="97"/>
      <c r="BL1204" s="97"/>
      <c r="BM1204" s="97"/>
      <c r="BN1204" s="97"/>
      <c r="BO1204" s="97"/>
      <c r="BP1204" s="97"/>
      <c r="BQ1204" s="97"/>
      <c r="BR1204" s="97"/>
      <c r="BS1204" s="97"/>
      <c r="BT1204" s="97"/>
      <c r="BU1204" s="97"/>
      <c r="BV1204" s="97"/>
      <c r="BW1204" s="97"/>
      <c r="BX1204" s="97"/>
      <c r="BY1204" s="97"/>
      <c r="BZ1204" s="97"/>
      <c r="CA1204" s="97"/>
      <c r="CB1204" s="97"/>
      <c r="CC1204" s="97"/>
      <c r="CD1204" s="97"/>
      <c r="CE1204" s="97"/>
      <c r="CF1204" s="97"/>
      <c r="CG1204" s="97"/>
      <c r="CH1204" s="97"/>
    </row>
    <row r="1205" spans="1:86">
      <c r="A1205" s="100"/>
      <c r="B1205" s="100"/>
      <c r="C1205" s="100"/>
      <c r="D1205" s="100"/>
      <c r="E1205" s="100"/>
      <c r="F1205" s="100"/>
      <c r="G1205" s="100"/>
      <c r="H1205" s="100"/>
      <c r="I1205" s="100"/>
      <c r="J1205" s="100"/>
      <c r="K1205" s="100"/>
      <c r="L1205" s="100"/>
      <c r="M1205" s="100"/>
      <c r="N1205" s="100"/>
      <c r="O1205" s="100"/>
      <c r="P1205" s="100"/>
      <c r="Q1205" s="100"/>
      <c r="R1205" s="100"/>
      <c r="S1205" s="100"/>
      <c r="T1205" s="100"/>
      <c r="U1205" s="100"/>
      <c r="V1205" s="100"/>
      <c r="W1205" s="100"/>
      <c r="X1205" s="100"/>
      <c r="Z1205" s="100"/>
      <c r="AA1205" s="100"/>
      <c r="AB1205" s="100"/>
      <c r="AC1205" s="100"/>
      <c r="AD1205" s="100"/>
      <c r="AE1205" s="100"/>
      <c r="AF1205" s="100"/>
      <c r="AG1205" s="100"/>
      <c r="AH1205" s="100"/>
      <c r="AI1205" s="100"/>
      <c r="AJ1205" s="100"/>
      <c r="AK1205" s="100"/>
      <c r="AL1205" s="100"/>
      <c r="AM1205" s="97"/>
      <c r="AN1205" s="97"/>
      <c r="AO1205" s="97"/>
      <c r="AP1205" s="97"/>
      <c r="AQ1205" s="97"/>
      <c r="AR1205" s="97"/>
      <c r="AS1205" s="97"/>
      <c r="AT1205" s="97"/>
      <c r="AU1205" s="97"/>
      <c r="AV1205" s="97"/>
      <c r="AW1205" s="97"/>
      <c r="AX1205" s="97"/>
      <c r="AY1205" s="97"/>
      <c r="AZ1205" s="97"/>
      <c r="BA1205" s="97"/>
      <c r="BB1205" s="97"/>
      <c r="BC1205" s="97"/>
      <c r="BD1205" s="97"/>
      <c r="BE1205" s="97"/>
      <c r="BF1205" s="97"/>
      <c r="BG1205" s="97"/>
      <c r="BH1205" s="97"/>
      <c r="BI1205" s="97"/>
      <c r="BJ1205" s="97"/>
      <c r="BK1205" s="97"/>
      <c r="BL1205" s="97"/>
      <c r="BM1205" s="97"/>
      <c r="BN1205" s="97"/>
      <c r="BO1205" s="97"/>
      <c r="BP1205" s="97"/>
      <c r="BQ1205" s="97"/>
      <c r="BR1205" s="97"/>
      <c r="BS1205" s="97"/>
      <c r="BT1205" s="97"/>
      <c r="BU1205" s="97"/>
      <c r="BV1205" s="97"/>
      <c r="BW1205" s="97"/>
      <c r="BX1205" s="97"/>
      <c r="BY1205" s="97"/>
      <c r="BZ1205" s="97"/>
      <c r="CA1205" s="97"/>
      <c r="CB1205" s="97"/>
      <c r="CC1205" s="97"/>
      <c r="CD1205" s="97"/>
      <c r="CE1205" s="97"/>
      <c r="CF1205" s="97"/>
      <c r="CG1205" s="97"/>
      <c r="CH1205" s="97"/>
    </row>
    <row r="1206" spans="1:86">
      <c r="A1206" s="100"/>
      <c r="B1206" s="100"/>
      <c r="C1206" s="100"/>
      <c r="D1206" s="100"/>
      <c r="E1206" s="100"/>
      <c r="F1206" s="100"/>
      <c r="G1206" s="100"/>
      <c r="H1206" s="100"/>
      <c r="I1206" s="100"/>
      <c r="J1206" s="100"/>
      <c r="K1206" s="100"/>
      <c r="L1206" s="100"/>
      <c r="M1206" s="100"/>
      <c r="N1206" s="100"/>
      <c r="O1206" s="100"/>
      <c r="P1206" s="100"/>
      <c r="Q1206" s="100"/>
      <c r="R1206" s="100"/>
      <c r="S1206" s="100"/>
      <c r="T1206" s="100"/>
      <c r="U1206" s="100"/>
      <c r="V1206" s="100"/>
      <c r="W1206" s="100"/>
      <c r="X1206" s="100"/>
      <c r="Z1206" s="100"/>
      <c r="AA1206" s="100"/>
      <c r="AB1206" s="100"/>
      <c r="AC1206" s="100"/>
      <c r="AD1206" s="100"/>
      <c r="AE1206" s="100"/>
      <c r="AF1206" s="100"/>
      <c r="AG1206" s="100"/>
      <c r="AH1206" s="100"/>
      <c r="AI1206" s="100"/>
      <c r="AJ1206" s="100"/>
      <c r="AK1206" s="100"/>
      <c r="AL1206" s="100"/>
      <c r="AM1206" s="97"/>
      <c r="AN1206" s="97"/>
      <c r="AO1206" s="97"/>
      <c r="AP1206" s="97"/>
      <c r="AQ1206" s="97"/>
      <c r="AR1206" s="97"/>
      <c r="AS1206" s="97"/>
      <c r="AT1206" s="97"/>
      <c r="AU1206" s="97"/>
      <c r="AV1206" s="97"/>
      <c r="AW1206" s="97"/>
      <c r="AX1206" s="97"/>
      <c r="AY1206" s="97"/>
      <c r="AZ1206" s="97"/>
      <c r="BA1206" s="97"/>
      <c r="BB1206" s="97"/>
      <c r="BC1206" s="97"/>
      <c r="BD1206" s="97"/>
      <c r="BE1206" s="97"/>
      <c r="BF1206" s="97"/>
      <c r="BG1206" s="97"/>
      <c r="BH1206" s="97"/>
      <c r="BI1206" s="97"/>
      <c r="BJ1206" s="97"/>
      <c r="BK1206" s="97"/>
      <c r="BL1206" s="97"/>
      <c r="BM1206" s="97"/>
      <c r="BN1206" s="97"/>
      <c r="BO1206" s="97"/>
      <c r="BP1206" s="97"/>
      <c r="BQ1206" s="97"/>
      <c r="BR1206" s="97"/>
      <c r="BS1206" s="97"/>
      <c r="BT1206" s="97"/>
      <c r="BU1206" s="97"/>
      <c r="BV1206" s="97"/>
      <c r="BW1206" s="97"/>
      <c r="BX1206" s="97"/>
      <c r="BY1206" s="97"/>
      <c r="BZ1206" s="97"/>
      <c r="CA1206" s="97"/>
      <c r="CB1206" s="97"/>
      <c r="CC1206" s="97"/>
      <c r="CD1206" s="97"/>
      <c r="CE1206" s="97"/>
      <c r="CF1206" s="97"/>
      <c r="CG1206" s="97"/>
      <c r="CH1206" s="97"/>
    </row>
    <row r="1207" spans="1:86">
      <c r="A1207" s="100"/>
      <c r="B1207" s="100"/>
      <c r="C1207" s="100"/>
      <c r="D1207" s="100"/>
      <c r="E1207" s="100"/>
      <c r="F1207" s="100"/>
      <c r="G1207" s="100"/>
      <c r="H1207" s="100"/>
      <c r="I1207" s="100"/>
      <c r="J1207" s="100"/>
      <c r="K1207" s="100"/>
      <c r="L1207" s="100"/>
      <c r="M1207" s="100"/>
      <c r="N1207" s="100"/>
      <c r="O1207" s="100"/>
      <c r="P1207" s="100"/>
      <c r="Q1207" s="100"/>
      <c r="R1207" s="100"/>
      <c r="S1207" s="100"/>
      <c r="T1207" s="100"/>
      <c r="U1207" s="100"/>
      <c r="V1207" s="100"/>
      <c r="W1207" s="100"/>
      <c r="X1207" s="100"/>
      <c r="Z1207" s="100"/>
      <c r="AA1207" s="100"/>
      <c r="AB1207" s="100"/>
      <c r="AC1207" s="100"/>
      <c r="AD1207" s="100"/>
      <c r="AE1207" s="100"/>
      <c r="AF1207" s="100"/>
      <c r="AG1207" s="100"/>
      <c r="AH1207" s="100"/>
      <c r="AI1207" s="100"/>
      <c r="AJ1207" s="100"/>
      <c r="AK1207" s="100"/>
      <c r="AL1207" s="100"/>
      <c r="AM1207" s="97"/>
      <c r="AN1207" s="97"/>
      <c r="AO1207" s="97"/>
      <c r="AP1207" s="97"/>
      <c r="AQ1207" s="97"/>
      <c r="AR1207" s="97"/>
      <c r="AS1207" s="97"/>
      <c r="AT1207" s="97"/>
      <c r="AU1207" s="97"/>
      <c r="AV1207" s="97"/>
      <c r="AW1207" s="97"/>
      <c r="AX1207" s="97"/>
      <c r="AY1207" s="97"/>
      <c r="AZ1207" s="97"/>
      <c r="BA1207" s="97"/>
      <c r="BB1207" s="97"/>
      <c r="BC1207" s="97"/>
      <c r="BD1207" s="97"/>
      <c r="BE1207" s="97"/>
      <c r="BF1207" s="97"/>
      <c r="BG1207" s="97"/>
      <c r="BH1207" s="97"/>
      <c r="BI1207" s="97"/>
      <c r="BJ1207" s="97"/>
      <c r="BK1207" s="97"/>
      <c r="BL1207" s="97"/>
      <c r="BM1207" s="97"/>
      <c r="BN1207" s="97"/>
      <c r="BO1207" s="97"/>
      <c r="BP1207" s="97"/>
      <c r="BQ1207" s="97"/>
      <c r="BR1207" s="97"/>
      <c r="BS1207" s="97"/>
      <c r="BT1207" s="97"/>
      <c r="BU1207" s="97"/>
      <c r="BV1207" s="97"/>
      <c r="BW1207" s="97"/>
      <c r="BX1207" s="97"/>
      <c r="BY1207" s="97"/>
      <c r="BZ1207" s="97"/>
      <c r="CA1207" s="97"/>
      <c r="CB1207" s="97"/>
      <c r="CC1207" s="97"/>
      <c r="CD1207" s="97"/>
      <c r="CE1207" s="97"/>
      <c r="CF1207" s="97"/>
      <c r="CG1207" s="97"/>
      <c r="CH1207" s="97"/>
    </row>
    <row r="1208" spans="1:86">
      <c r="A1208" s="100"/>
      <c r="B1208" s="100"/>
      <c r="C1208" s="100"/>
      <c r="D1208" s="100"/>
      <c r="E1208" s="100"/>
      <c r="F1208" s="100"/>
      <c r="G1208" s="100"/>
      <c r="H1208" s="100"/>
      <c r="I1208" s="100"/>
      <c r="J1208" s="100"/>
      <c r="K1208" s="100"/>
      <c r="L1208" s="100"/>
      <c r="M1208" s="100"/>
      <c r="N1208" s="100"/>
      <c r="O1208" s="100"/>
      <c r="P1208" s="100"/>
      <c r="Q1208" s="100"/>
      <c r="R1208" s="100"/>
      <c r="S1208" s="100"/>
      <c r="T1208" s="100"/>
      <c r="U1208" s="100"/>
      <c r="V1208" s="100"/>
      <c r="W1208" s="100"/>
      <c r="X1208" s="100"/>
      <c r="Z1208" s="100"/>
      <c r="AA1208" s="100"/>
      <c r="AB1208" s="100"/>
      <c r="AC1208" s="100"/>
      <c r="AD1208" s="100"/>
      <c r="AE1208" s="100"/>
      <c r="AF1208" s="100"/>
      <c r="AG1208" s="100"/>
      <c r="AH1208" s="100"/>
      <c r="AI1208" s="100"/>
      <c r="AJ1208" s="100"/>
      <c r="AK1208" s="100"/>
      <c r="AL1208" s="100"/>
      <c r="AM1208" s="97"/>
      <c r="AN1208" s="97"/>
      <c r="AO1208" s="97"/>
      <c r="AP1208" s="97"/>
      <c r="AQ1208" s="97"/>
      <c r="AR1208" s="97"/>
      <c r="AS1208" s="97"/>
      <c r="AT1208" s="97"/>
      <c r="AU1208" s="97"/>
      <c r="AV1208" s="97"/>
      <c r="AW1208" s="97"/>
      <c r="AX1208" s="97"/>
      <c r="AY1208" s="97"/>
      <c r="AZ1208" s="97"/>
      <c r="BA1208" s="97"/>
      <c r="BB1208" s="97"/>
      <c r="BC1208" s="97"/>
      <c r="BD1208" s="97"/>
      <c r="BE1208" s="97"/>
      <c r="BF1208" s="97"/>
      <c r="BG1208" s="97"/>
      <c r="BH1208" s="97"/>
      <c r="BI1208" s="97"/>
      <c r="BJ1208" s="97"/>
      <c r="BK1208" s="97"/>
      <c r="BL1208" s="97"/>
      <c r="BM1208" s="97"/>
      <c r="BN1208" s="97"/>
      <c r="BO1208" s="97"/>
      <c r="BP1208" s="97"/>
      <c r="BQ1208" s="97"/>
      <c r="BR1208" s="97"/>
      <c r="BS1208" s="97"/>
      <c r="BT1208" s="97"/>
      <c r="BU1208" s="97"/>
      <c r="BV1208" s="97"/>
      <c r="BW1208" s="97"/>
      <c r="BX1208" s="97"/>
      <c r="BY1208" s="97"/>
      <c r="BZ1208" s="97"/>
      <c r="CA1208" s="97"/>
      <c r="CB1208" s="97"/>
      <c r="CC1208" s="97"/>
      <c r="CD1208" s="97"/>
      <c r="CE1208" s="97"/>
      <c r="CF1208" s="97"/>
      <c r="CG1208" s="97"/>
      <c r="CH1208" s="97"/>
    </row>
    <row r="1209" spans="1:86">
      <c r="A1209" s="100"/>
      <c r="B1209" s="100"/>
      <c r="C1209" s="100"/>
      <c r="D1209" s="100"/>
      <c r="E1209" s="100"/>
      <c r="F1209" s="100"/>
      <c r="G1209" s="100"/>
      <c r="H1209" s="100"/>
      <c r="I1209" s="100"/>
      <c r="J1209" s="100"/>
      <c r="K1209" s="100"/>
      <c r="L1209" s="100"/>
      <c r="M1209" s="100"/>
      <c r="N1209" s="100"/>
      <c r="O1209" s="100"/>
      <c r="P1209" s="100"/>
      <c r="Q1209" s="100"/>
      <c r="R1209" s="100"/>
      <c r="S1209" s="100"/>
      <c r="T1209" s="100"/>
      <c r="U1209" s="100"/>
      <c r="V1209" s="100"/>
      <c r="W1209" s="100"/>
      <c r="X1209" s="100"/>
      <c r="Z1209" s="100"/>
      <c r="AA1209" s="100"/>
      <c r="AB1209" s="100"/>
      <c r="AC1209" s="100"/>
      <c r="AD1209" s="100"/>
      <c r="AE1209" s="100"/>
      <c r="AF1209" s="100"/>
      <c r="AG1209" s="100"/>
      <c r="AH1209" s="100"/>
      <c r="AI1209" s="100"/>
      <c r="AJ1209" s="100"/>
      <c r="AK1209" s="100"/>
      <c r="AL1209" s="100"/>
      <c r="AM1209" s="97"/>
      <c r="AN1209" s="97"/>
      <c r="AO1209" s="97"/>
      <c r="AP1209" s="97"/>
      <c r="AQ1209" s="97"/>
      <c r="AR1209" s="97"/>
      <c r="AS1209" s="97"/>
      <c r="AT1209" s="97"/>
      <c r="AU1209" s="97"/>
      <c r="AV1209" s="97"/>
      <c r="AW1209" s="97"/>
      <c r="AX1209" s="97"/>
      <c r="AY1209" s="97"/>
      <c r="AZ1209" s="97"/>
      <c r="BA1209" s="97"/>
      <c r="BB1209" s="97"/>
      <c r="BC1209" s="97"/>
      <c r="BD1209" s="97"/>
      <c r="BE1209" s="97"/>
      <c r="BF1209" s="97"/>
      <c r="BG1209" s="97"/>
      <c r="BH1209" s="97"/>
      <c r="BI1209" s="97"/>
      <c r="BJ1209" s="97"/>
      <c r="BK1209" s="97"/>
      <c r="BL1209" s="97"/>
      <c r="BM1209" s="97"/>
      <c r="BN1209" s="97"/>
      <c r="BO1209" s="97"/>
      <c r="BP1209" s="97"/>
      <c r="BQ1209" s="97"/>
      <c r="BR1209" s="97"/>
      <c r="BS1209" s="97"/>
      <c r="BT1209" s="97"/>
      <c r="BU1209" s="97"/>
      <c r="BV1209" s="97"/>
      <c r="BW1209" s="97"/>
      <c r="BX1209" s="97"/>
      <c r="BY1209" s="97"/>
      <c r="BZ1209" s="97"/>
      <c r="CA1209" s="97"/>
      <c r="CB1209" s="97"/>
      <c r="CC1209" s="97"/>
      <c r="CD1209" s="97"/>
      <c r="CE1209" s="97"/>
      <c r="CF1209" s="97"/>
      <c r="CG1209" s="97"/>
      <c r="CH1209" s="97"/>
    </row>
    <row r="1210" spans="1:86">
      <c r="A1210" s="100"/>
      <c r="B1210" s="100"/>
      <c r="C1210" s="100"/>
      <c r="D1210" s="100"/>
      <c r="E1210" s="100"/>
      <c r="F1210" s="100"/>
      <c r="G1210" s="100"/>
      <c r="H1210" s="100"/>
      <c r="I1210" s="100"/>
      <c r="J1210" s="100"/>
      <c r="K1210" s="100"/>
      <c r="L1210" s="100"/>
      <c r="M1210" s="100"/>
      <c r="N1210" s="100"/>
      <c r="O1210" s="100"/>
      <c r="P1210" s="100"/>
      <c r="Q1210" s="100"/>
      <c r="R1210" s="100"/>
      <c r="S1210" s="100"/>
      <c r="T1210" s="100"/>
      <c r="U1210" s="100"/>
      <c r="V1210" s="100"/>
      <c r="W1210" s="100"/>
      <c r="X1210" s="100"/>
      <c r="Z1210" s="100"/>
      <c r="AA1210" s="100"/>
      <c r="AB1210" s="100"/>
      <c r="AC1210" s="100"/>
      <c r="AD1210" s="100"/>
      <c r="AE1210" s="100"/>
      <c r="AF1210" s="100"/>
      <c r="AG1210" s="100"/>
      <c r="AH1210" s="100"/>
      <c r="AI1210" s="100"/>
      <c r="AJ1210" s="100"/>
      <c r="AK1210" s="100"/>
      <c r="AL1210" s="100"/>
      <c r="AM1210" s="97"/>
      <c r="AN1210" s="97"/>
      <c r="AO1210" s="97"/>
      <c r="AP1210" s="97"/>
      <c r="AQ1210" s="97"/>
      <c r="AR1210" s="97"/>
      <c r="AS1210" s="97"/>
      <c r="AT1210" s="97"/>
      <c r="AU1210" s="97"/>
      <c r="AV1210" s="97"/>
      <c r="AW1210" s="97"/>
      <c r="AX1210" s="97"/>
      <c r="AY1210" s="97"/>
      <c r="AZ1210" s="97"/>
      <c r="BA1210" s="97"/>
      <c r="BB1210" s="97"/>
      <c r="BC1210" s="97"/>
      <c r="BD1210" s="97"/>
      <c r="BE1210" s="97"/>
      <c r="BF1210" s="97"/>
      <c r="BG1210" s="97"/>
      <c r="BH1210" s="97"/>
      <c r="BI1210" s="97"/>
      <c r="BJ1210" s="97"/>
      <c r="BK1210" s="97"/>
      <c r="BL1210" s="97"/>
      <c r="BM1210" s="97"/>
      <c r="BN1210" s="97"/>
      <c r="BO1210" s="97"/>
      <c r="BP1210" s="97"/>
      <c r="BQ1210" s="97"/>
      <c r="BR1210" s="97"/>
      <c r="BS1210" s="97"/>
      <c r="BT1210" s="97"/>
      <c r="BU1210" s="97"/>
      <c r="BV1210" s="97"/>
      <c r="BW1210" s="97"/>
      <c r="BX1210" s="97"/>
      <c r="BY1210" s="97"/>
      <c r="BZ1210" s="97"/>
      <c r="CA1210" s="97"/>
      <c r="CB1210" s="97"/>
      <c r="CC1210" s="97"/>
      <c r="CD1210" s="97"/>
      <c r="CE1210" s="97"/>
      <c r="CF1210" s="97"/>
      <c r="CG1210" s="97"/>
      <c r="CH1210" s="97"/>
    </row>
    <row r="1211" spans="1:86">
      <c r="A1211" s="100"/>
      <c r="B1211" s="100"/>
      <c r="C1211" s="100"/>
      <c r="D1211" s="100"/>
      <c r="E1211" s="100"/>
      <c r="F1211" s="100"/>
      <c r="G1211" s="100"/>
      <c r="H1211" s="100"/>
      <c r="I1211" s="100"/>
      <c r="J1211" s="100"/>
      <c r="K1211" s="100"/>
      <c r="L1211" s="100"/>
      <c r="M1211" s="100"/>
      <c r="N1211" s="100"/>
      <c r="O1211" s="100"/>
      <c r="P1211" s="100"/>
      <c r="Q1211" s="100"/>
      <c r="R1211" s="100"/>
      <c r="S1211" s="100"/>
      <c r="T1211" s="100"/>
      <c r="U1211" s="100"/>
      <c r="V1211" s="100"/>
      <c r="W1211" s="100"/>
      <c r="X1211" s="100"/>
      <c r="Z1211" s="100"/>
      <c r="AA1211" s="100"/>
      <c r="AB1211" s="100"/>
      <c r="AC1211" s="100"/>
      <c r="AD1211" s="100"/>
      <c r="AE1211" s="100"/>
      <c r="AF1211" s="100"/>
      <c r="AG1211" s="100"/>
      <c r="AH1211" s="100"/>
      <c r="AI1211" s="100"/>
      <c r="AJ1211" s="100"/>
      <c r="AK1211" s="100"/>
      <c r="AL1211" s="100"/>
      <c r="AM1211" s="97"/>
      <c r="AN1211" s="97"/>
      <c r="AO1211" s="97"/>
      <c r="AP1211" s="97"/>
      <c r="AQ1211" s="97"/>
      <c r="AR1211" s="97"/>
      <c r="AS1211" s="97"/>
      <c r="AT1211" s="97"/>
      <c r="AU1211" s="97"/>
      <c r="AV1211" s="97"/>
      <c r="AW1211" s="97"/>
      <c r="AX1211" s="97"/>
      <c r="AY1211" s="97"/>
      <c r="AZ1211" s="97"/>
      <c r="BA1211" s="97"/>
      <c r="BB1211" s="97"/>
      <c r="BC1211" s="97"/>
      <c r="BD1211" s="97"/>
      <c r="BE1211" s="97"/>
      <c r="BF1211" s="97"/>
      <c r="BG1211" s="97"/>
      <c r="BH1211" s="97"/>
      <c r="BI1211" s="97"/>
      <c r="BJ1211" s="97"/>
      <c r="BK1211" s="97"/>
      <c r="BL1211" s="97"/>
      <c r="BM1211" s="97"/>
      <c r="BN1211" s="97"/>
      <c r="BO1211" s="97"/>
      <c r="BP1211" s="97"/>
      <c r="BQ1211" s="97"/>
      <c r="BR1211" s="97"/>
      <c r="BS1211" s="97"/>
      <c r="BT1211" s="97"/>
      <c r="BU1211" s="97"/>
      <c r="BV1211" s="97"/>
      <c r="BW1211" s="97"/>
      <c r="BX1211" s="97"/>
      <c r="BY1211" s="97"/>
      <c r="BZ1211" s="97"/>
      <c r="CA1211" s="97"/>
      <c r="CB1211" s="97"/>
      <c r="CC1211" s="97"/>
      <c r="CD1211" s="97"/>
      <c r="CE1211" s="97"/>
      <c r="CF1211" s="97"/>
      <c r="CG1211" s="97"/>
      <c r="CH1211" s="97"/>
    </row>
    <row r="1212" spans="1:86">
      <c r="A1212" s="100"/>
      <c r="B1212" s="100"/>
      <c r="C1212" s="100"/>
      <c r="D1212" s="100"/>
      <c r="E1212" s="100"/>
      <c r="F1212" s="100"/>
      <c r="G1212" s="100"/>
      <c r="H1212" s="100"/>
      <c r="I1212" s="100"/>
      <c r="J1212" s="100"/>
      <c r="K1212" s="100"/>
      <c r="L1212" s="100"/>
      <c r="M1212" s="100"/>
      <c r="N1212" s="100"/>
      <c r="O1212" s="100"/>
      <c r="P1212" s="100"/>
      <c r="Q1212" s="100"/>
      <c r="R1212" s="100"/>
      <c r="S1212" s="100"/>
      <c r="T1212" s="100"/>
      <c r="U1212" s="100"/>
      <c r="V1212" s="100"/>
      <c r="W1212" s="100"/>
      <c r="X1212" s="100"/>
      <c r="Z1212" s="100"/>
      <c r="AA1212" s="100"/>
      <c r="AB1212" s="100"/>
      <c r="AC1212" s="100"/>
      <c r="AD1212" s="100"/>
      <c r="AE1212" s="100"/>
      <c r="AF1212" s="100"/>
      <c r="AG1212" s="100"/>
      <c r="AH1212" s="100"/>
      <c r="AI1212" s="100"/>
      <c r="AJ1212" s="100"/>
      <c r="AK1212" s="100"/>
      <c r="AL1212" s="100"/>
      <c r="AM1212" s="97"/>
      <c r="AN1212" s="97"/>
      <c r="AO1212" s="97"/>
      <c r="AP1212" s="97"/>
      <c r="AQ1212" s="97"/>
      <c r="AR1212" s="97"/>
      <c r="AS1212" s="97"/>
      <c r="AT1212" s="97"/>
      <c r="AU1212" s="97"/>
      <c r="AV1212" s="97"/>
      <c r="AW1212" s="97"/>
      <c r="AX1212" s="97"/>
      <c r="AY1212" s="97"/>
      <c r="AZ1212" s="97"/>
      <c r="BA1212" s="97"/>
      <c r="BB1212" s="97"/>
      <c r="BC1212" s="97"/>
      <c r="BD1212" s="97"/>
      <c r="BE1212" s="97"/>
      <c r="BF1212" s="97"/>
      <c r="BG1212" s="97"/>
      <c r="BH1212" s="97"/>
      <c r="BI1212" s="97"/>
      <c r="BJ1212" s="97"/>
      <c r="BK1212" s="97"/>
      <c r="BL1212" s="97"/>
      <c r="BM1212" s="97"/>
      <c r="BN1212" s="97"/>
      <c r="BO1212" s="97"/>
      <c r="BP1212" s="97"/>
      <c r="BQ1212" s="97"/>
      <c r="BR1212" s="97"/>
      <c r="BS1212" s="97"/>
      <c r="BT1212" s="97"/>
      <c r="BU1212" s="97"/>
      <c r="BV1212" s="97"/>
      <c r="BW1212" s="97"/>
      <c r="BX1212" s="97"/>
      <c r="BY1212" s="97"/>
      <c r="BZ1212" s="97"/>
      <c r="CA1212" s="97"/>
      <c r="CB1212" s="97"/>
      <c r="CC1212" s="97"/>
      <c r="CD1212" s="97"/>
      <c r="CE1212" s="97"/>
      <c r="CF1212" s="97"/>
      <c r="CG1212" s="97"/>
      <c r="CH1212" s="97"/>
    </row>
    <row r="1213" spans="1:86">
      <c r="A1213" s="100"/>
      <c r="B1213" s="100"/>
      <c r="C1213" s="100"/>
      <c r="D1213" s="100"/>
      <c r="E1213" s="100"/>
      <c r="F1213" s="100"/>
      <c r="G1213" s="100"/>
      <c r="H1213" s="100"/>
      <c r="I1213" s="100"/>
      <c r="J1213" s="100"/>
      <c r="K1213" s="100"/>
      <c r="L1213" s="100"/>
      <c r="M1213" s="100"/>
      <c r="N1213" s="100"/>
      <c r="O1213" s="100"/>
      <c r="P1213" s="100"/>
      <c r="Q1213" s="100"/>
      <c r="R1213" s="100"/>
      <c r="S1213" s="100"/>
      <c r="T1213" s="100"/>
      <c r="U1213" s="100"/>
      <c r="V1213" s="100"/>
      <c r="W1213" s="100"/>
      <c r="X1213" s="100"/>
      <c r="Z1213" s="100"/>
      <c r="AA1213" s="100"/>
      <c r="AB1213" s="100"/>
      <c r="AC1213" s="100"/>
      <c r="AD1213" s="100"/>
      <c r="AE1213" s="100"/>
      <c r="AF1213" s="100"/>
      <c r="AG1213" s="100"/>
      <c r="AH1213" s="100"/>
      <c r="AI1213" s="100"/>
      <c r="AJ1213" s="100"/>
      <c r="AK1213" s="100"/>
      <c r="AL1213" s="100"/>
      <c r="AM1213" s="97"/>
      <c r="AN1213" s="97"/>
      <c r="AO1213" s="97"/>
      <c r="AP1213" s="97"/>
      <c r="AQ1213" s="97"/>
      <c r="AR1213" s="97"/>
      <c r="AS1213" s="97"/>
      <c r="AT1213" s="97"/>
      <c r="AU1213" s="97"/>
      <c r="AV1213" s="97"/>
      <c r="AW1213" s="97"/>
      <c r="AX1213" s="97"/>
      <c r="AY1213" s="97"/>
      <c r="AZ1213" s="97"/>
      <c r="BA1213" s="97"/>
      <c r="BB1213" s="97"/>
      <c r="BC1213" s="97"/>
      <c r="BD1213" s="97"/>
      <c r="BE1213" s="97"/>
      <c r="BF1213" s="97"/>
      <c r="BG1213" s="97"/>
      <c r="BH1213" s="97"/>
      <c r="BI1213" s="97"/>
      <c r="BJ1213" s="97"/>
      <c r="BK1213" s="97"/>
      <c r="BL1213" s="97"/>
      <c r="BM1213" s="97"/>
      <c r="BN1213" s="97"/>
      <c r="BO1213" s="97"/>
      <c r="BP1213" s="97"/>
      <c r="BQ1213" s="97"/>
      <c r="BR1213" s="97"/>
      <c r="BS1213" s="97"/>
      <c r="BT1213" s="97"/>
      <c r="BU1213" s="97"/>
      <c r="BV1213" s="97"/>
      <c r="BW1213" s="97"/>
      <c r="BX1213" s="97"/>
      <c r="BY1213" s="97"/>
      <c r="BZ1213" s="97"/>
      <c r="CA1213" s="97"/>
      <c r="CB1213" s="97"/>
      <c r="CC1213" s="97"/>
      <c r="CD1213" s="97"/>
      <c r="CE1213" s="97"/>
      <c r="CF1213" s="97"/>
      <c r="CG1213" s="97"/>
      <c r="CH1213" s="97"/>
    </row>
    <row r="1214" spans="1:86">
      <c r="A1214" s="100"/>
      <c r="B1214" s="100"/>
      <c r="C1214" s="100"/>
      <c r="D1214" s="100"/>
      <c r="E1214" s="100"/>
      <c r="F1214" s="100"/>
      <c r="G1214" s="100"/>
      <c r="H1214" s="100"/>
      <c r="I1214" s="100"/>
      <c r="J1214" s="100"/>
      <c r="K1214" s="100"/>
      <c r="L1214" s="100"/>
      <c r="M1214" s="100"/>
      <c r="N1214" s="100"/>
      <c r="O1214" s="100"/>
      <c r="P1214" s="100"/>
      <c r="Q1214" s="100"/>
      <c r="R1214" s="100"/>
      <c r="S1214" s="100"/>
      <c r="T1214" s="100"/>
      <c r="U1214" s="100"/>
      <c r="V1214" s="100"/>
      <c r="W1214" s="100"/>
      <c r="X1214" s="100"/>
      <c r="Z1214" s="100"/>
      <c r="AA1214" s="100"/>
      <c r="AB1214" s="100"/>
      <c r="AC1214" s="100"/>
      <c r="AD1214" s="100"/>
      <c r="AE1214" s="100"/>
      <c r="AF1214" s="100"/>
      <c r="AG1214" s="100"/>
      <c r="AH1214" s="100"/>
      <c r="AI1214" s="100"/>
      <c r="AJ1214" s="100"/>
      <c r="AK1214" s="100"/>
      <c r="AL1214" s="100"/>
      <c r="AM1214" s="97"/>
      <c r="AN1214" s="97"/>
      <c r="AO1214" s="97"/>
      <c r="AP1214" s="97"/>
      <c r="AQ1214" s="97"/>
      <c r="AR1214" s="97"/>
      <c r="AS1214" s="97"/>
      <c r="AT1214" s="97"/>
      <c r="AU1214" s="97"/>
      <c r="AV1214" s="97"/>
      <c r="AW1214" s="97"/>
      <c r="AX1214" s="97"/>
      <c r="AY1214" s="97"/>
      <c r="AZ1214" s="97"/>
      <c r="BA1214" s="97"/>
      <c r="BB1214" s="97"/>
      <c r="BC1214" s="97"/>
      <c r="BD1214" s="97"/>
      <c r="BE1214" s="97"/>
      <c r="BF1214" s="97"/>
      <c r="BG1214" s="97"/>
      <c r="BH1214" s="97"/>
      <c r="BI1214" s="97"/>
      <c r="BJ1214" s="97"/>
      <c r="BK1214" s="97"/>
      <c r="BL1214" s="97"/>
      <c r="BM1214" s="97"/>
      <c r="BN1214" s="97"/>
      <c r="BO1214" s="97"/>
      <c r="BP1214" s="97"/>
      <c r="BQ1214" s="97"/>
      <c r="BR1214" s="97"/>
      <c r="BS1214" s="97"/>
      <c r="BT1214" s="97"/>
      <c r="BU1214" s="97"/>
      <c r="BV1214" s="97"/>
      <c r="BW1214" s="97"/>
      <c r="BX1214" s="97"/>
      <c r="BY1214" s="97"/>
      <c r="BZ1214" s="97"/>
      <c r="CA1214" s="97"/>
      <c r="CB1214" s="97"/>
      <c r="CC1214" s="97"/>
      <c r="CD1214" s="97"/>
      <c r="CE1214" s="97"/>
      <c r="CF1214" s="97"/>
      <c r="CG1214" s="97"/>
      <c r="CH1214" s="97"/>
    </row>
    <row r="1215" spans="1:86">
      <c r="A1215" s="100"/>
      <c r="B1215" s="100"/>
      <c r="C1215" s="100"/>
      <c r="D1215" s="100"/>
      <c r="E1215" s="100"/>
      <c r="F1215" s="100"/>
      <c r="G1215" s="100"/>
      <c r="H1215" s="100"/>
      <c r="I1215" s="100"/>
      <c r="J1215" s="100"/>
      <c r="K1215" s="100"/>
      <c r="L1215" s="100"/>
      <c r="M1215" s="100"/>
      <c r="N1215" s="100"/>
      <c r="O1215" s="100"/>
      <c r="P1215" s="100"/>
      <c r="Q1215" s="100"/>
      <c r="R1215" s="100"/>
      <c r="S1215" s="100"/>
      <c r="T1215" s="100"/>
      <c r="U1215" s="100"/>
      <c r="V1215" s="100"/>
      <c r="W1215" s="100"/>
      <c r="X1215" s="100"/>
      <c r="Z1215" s="100"/>
      <c r="AA1215" s="100"/>
      <c r="AB1215" s="100"/>
      <c r="AC1215" s="100"/>
      <c r="AD1215" s="100"/>
      <c r="AE1215" s="100"/>
      <c r="AF1215" s="100"/>
      <c r="AG1215" s="100"/>
      <c r="AH1215" s="100"/>
      <c r="AI1215" s="100"/>
      <c r="AJ1215" s="100"/>
      <c r="AK1215" s="100"/>
      <c r="AL1215" s="100"/>
      <c r="AM1215" s="97"/>
      <c r="AN1215" s="97"/>
      <c r="AO1215" s="97"/>
      <c r="AP1215" s="97"/>
      <c r="AQ1215" s="97"/>
      <c r="AR1215" s="97"/>
      <c r="AS1215" s="97"/>
      <c r="AT1215" s="97"/>
      <c r="AU1215" s="97"/>
      <c r="AV1215" s="97"/>
      <c r="AW1215" s="97"/>
      <c r="AX1215" s="97"/>
      <c r="AY1215" s="97"/>
      <c r="AZ1215" s="97"/>
      <c r="BA1215" s="97"/>
      <c r="BB1215" s="97"/>
      <c r="BC1215" s="97"/>
      <c r="BD1215" s="97"/>
      <c r="BE1215" s="97"/>
      <c r="BF1215" s="97"/>
      <c r="BG1215" s="97"/>
      <c r="BH1215" s="97"/>
      <c r="BI1215" s="97"/>
      <c r="BJ1215" s="97"/>
      <c r="BK1215" s="97"/>
      <c r="BL1215" s="97"/>
      <c r="BM1215" s="97"/>
      <c r="BN1215" s="97"/>
      <c r="BO1215" s="97"/>
      <c r="BP1215" s="97"/>
      <c r="BQ1215" s="97"/>
      <c r="BR1215" s="97"/>
      <c r="BS1215" s="97"/>
      <c r="BT1215" s="97"/>
      <c r="BU1215" s="97"/>
      <c r="BV1215" s="97"/>
      <c r="BW1215" s="97"/>
      <c r="BX1215" s="97"/>
      <c r="BY1215" s="97"/>
      <c r="BZ1215" s="97"/>
      <c r="CA1215" s="97"/>
      <c r="CB1215" s="97"/>
      <c r="CC1215" s="97"/>
      <c r="CD1215" s="97"/>
      <c r="CE1215" s="97"/>
      <c r="CF1215" s="97"/>
      <c r="CG1215" s="97"/>
      <c r="CH1215" s="97"/>
    </row>
    <row r="1216" spans="1:86">
      <c r="A1216" s="100"/>
      <c r="B1216" s="100"/>
      <c r="C1216" s="100"/>
      <c r="D1216" s="100"/>
      <c r="E1216" s="100"/>
      <c r="F1216" s="100"/>
      <c r="G1216" s="100"/>
      <c r="H1216" s="100"/>
      <c r="I1216" s="100"/>
      <c r="J1216" s="100"/>
      <c r="K1216" s="100"/>
      <c r="L1216" s="100"/>
      <c r="M1216" s="100"/>
      <c r="N1216" s="100"/>
      <c r="O1216" s="100"/>
      <c r="P1216" s="100"/>
      <c r="Q1216" s="100"/>
      <c r="R1216" s="100"/>
      <c r="S1216" s="100"/>
      <c r="T1216" s="100"/>
      <c r="U1216" s="100"/>
      <c r="V1216" s="100"/>
      <c r="W1216" s="100"/>
      <c r="X1216" s="100"/>
      <c r="Z1216" s="100"/>
      <c r="AA1216" s="100"/>
      <c r="AB1216" s="100"/>
      <c r="AC1216" s="100"/>
      <c r="AD1216" s="100"/>
      <c r="AE1216" s="100"/>
      <c r="AF1216" s="100"/>
      <c r="AG1216" s="100"/>
      <c r="AH1216" s="100"/>
      <c r="AI1216" s="100"/>
      <c r="AJ1216" s="100"/>
      <c r="AK1216" s="100"/>
      <c r="AL1216" s="100"/>
      <c r="AM1216" s="97"/>
      <c r="AN1216" s="97"/>
      <c r="AO1216" s="97"/>
      <c r="AP1216" s="97"/>
      <c r="AQ1216" s="97"/>
      <c r="AR1216" s="97"/>
      <c r="AS1216" s="97"/>
      <c r="AT1216" s="97"/>
      <c r="AU1216" s="97"/>
      <c r="AV1216" s="97"/>
      <c r="AW1216" s="97"/>
      <c r="AX1216" s="97"/>
      <c r="AY1216" s="97"/>
      <c r="AZ1216" s="97"/>
      <c r="BA1216" s="97"/>
      <c r="BB1216" s="97"/>
      <c r="BC1216" s="97"/>
      <c r="BD1216" s="97"/>
      <c r="BE1216" s="97"/>
      <c r="BF1216" s="97"/>
      <c r="BG1216" s="97"/>
      <c r="BH1216" s="97"/>
      <c r="BI1216" s="97"/>
      <c r="BJ1216" s="97"/>
      <c r="BK1216" s="97"/>
      <c r="BL1216" s="97"/>
      <c r="BM1216" s="97"/>
      <c r="BN1216" s="97"/>
      <c r="BO1216" s="97"/>
      <c r="BP1216" s="97"/>
      <c r="BQ1216" s="97"/>
      <c r="BR1216" s="97"/>
      <c r="BS1216" s="97"/>
      <c r="BT1216" s="97"/>
      <c r="BU1216" s="97"/>
      <c r="BV1216" s="97"/>
      <c r="BW1216" s="97"/>
      <c r="BX1216" s="97"/>
      <c r="BY1216" s="97"/>
      <c r="BZ1216" s="97"/>
      <c r="CA1216" s="97"/>
      <c r="CB1216" s="97"/>
      <c r="CC1216" s="97"/>
      <c r="CD1216" s="97"/>
      <c r="CE1216" s="97"/>
      <c r="CF1216" s="97"/>
      <c r="CG1216" s="97"/>
      <c r="CH1216" s="97"/>
    </row>
    <row r="1217" spans="1:86">
      <c r="A1217" s="100"/>
      <c r="B1217" s="100"/>
      <c r="C1217" s="100"/>
      <c r="D1217" s="100"/>
      <c r="E1217" s="100"/>
      <c r="F1217" s="100"/>
      <c r="G1217" s="100"/>
      <c r="H1217" s="100"/>
      <c r="I1217" s="100"/>
      <c r="J1217" s="100"/>
      <c r="K1217" s="100"/>
      <c r="L1217" s="100"/>
      <c r="M1217" s="100"/>
      <c r="N1217" s="100"/>
      <c r="O1217" s="100"/>
      <c r="P1217" s="100"/>
      <c r="Q1217" s="100"/>
      <c r="R1217" s="100"/>
      <c r="S1217" s="100"/>
      <c r="T1217" s="100"/>
      <c r="U1217" s="100"/>
      <c r="V1217" s="100"/>
      <c r="W1217" s="100"/>
      <c r="X1217" s="100"/>
      <c r="Z1217" s="100"/>
      <c r="AA1217" s="100"/>
      <c r="AB1217" s="100"/>
      <c r="AC1217" s="100"/>
      <c r="AD1217" s="100"/>
      <c r="AE1217" s="100"/>
      <c r="AF1217" s="100"/>
      <c r="AG1217" s="100"/>
      <c r="AH1217" s="100"/>
      <c r="AI1217" s="100"/>
      <c r="AJ1217" s="100"/>
      <c r="AK1217" s="100"/>
      <c r="AL1217" s="100"/>
      <c r="AM1217" s="97"/>
      <c r="AN1217" s="97"/>
      <c r="AO1217" s="97"/>
      <c r="AP1217" s="97"/>
      <c r="AQ1217" s="97"/>
      <c r="AR1217" s="97"/>
      <c r="AS1217" s="97"/>
      <c r="AT1217" s="97"/>
      <c r="AU1217" s="97"/>
      <c r="AV1217" s="97"/>
      <c r="AW1217" s="97"/>
      <c r="AX1217" s="97"/>
      <c r="AY1217" s="97"/>
      <c r="AZ1217" s="97"/>
      <c r="BA1217" s="97"/>
      <c r="BB1217" s="97"/>
      <c r="BC1217" s="97"/>
      <c r="BD1217" s="97"/>
      <c r="BE1217" s="97"/>
      <c r="BF1217" s="97"/>
      <c r="BG1217" s="97"/>
      <c r="BH1217" s="97"/>
      <c r="BI1217" s="97"/>
      <c r="BJ1217" s="97"/>
      <c r="BK1217" s="97"/>
      <c r="BL1217" s="97"/>
      <c r="BM1217" s="97"/>
      <c r="BN1217" s="97"/>
      <c r="BO1217" s="97"/>
      <c r="BP1217" s="97"/>
      <c r="BQ1217" s="97"/>
      <c r="BR1217" s="97"/>
      <c r="BS1217" s="97"/>
      <c r="BT1217" s="97"/>
      <c r="BU1217" s="97"/>
      <c r="BV1217" s="97"/>
      <c r="BW1217" s="97"/>
      <c r="BX1217" s="97"/>
      <c r="BY1217" s="97"/>
      <c r="BZ1217" s="97"/>
      <c r="CA1217" s="97"/>
      <c r="CB1217" s="97"/>
      <c r="CC1217" s="97"/>
      <c r="CD1217" s="97"/>
      <c r="CE1217" s="97"/>
      <c r="CF1217" s="97"/>
      <c r="CG1217" s="97"/>
      <c r="CH1217" s="97"/>
    </row>
    <row r="1218" spans="1:86">
      <c r="A1218" s="100"/>
      <c r="B1218" s="100"/>
      <c r="C1218" s="100"/>
      <c r="D1218" s="100"/>
      <c r="E1218" s="100"/>
      <c r="F1218" s="100"/>
      <c r="G1218" s="100"/>
      <c r="H1218" s="100"/>
      <c r="I1218" s="100"/>
      <c r="J1218" s="100"/>
      <c r="K1218" s="100"/>
      <c r="L1218" s="100"/>
      <c r="M1218" s="100"/>
      <c r="N1218" s="100"/>
      <c r="O1218" s="100"/>
      <c r="P1218" s="100"/>
      <c r="Q1218" s="100"/>
      <c r="R1218" s="100"/>
      <c r="S1218" s="100"/>
      <c r="T1218" s="100"/>
      <c r="U1218" s="100"/>
      <c r="V1218" s="100"/>
      <c r="W1218" s="100"/>
      <c r="X1218" s="100"/>
      <c r="Z1218" s="100"/>
      <c r="AA1218" s="100"/>
      <c r="AB1218" s="100"/>
      <c r="AC1218" s="100"/>
      <c r="AD1218" s="100"/>
      <c r="AE1218" s="100"/>
      <c r="AF1218" s="100"/>
      <c r="AG1218" s="100"/>
      <c r="AH1218" s="100"/>
      <c r="AI1218" s="100"/>
      <c r="AJ1218" s="100"/>
      <c r="AK1218" s="100"/>
      <c r="AL1218" s="100"/>
      <c r="AM1218" s="97"/>
      <c r="AN1218" s="97"/>
      <c r="AO1218" s="97"/>
      <c r="AP1218" s="97"/>
      <c r="AQ1218" s="97"/>
      <c r="AR1218" s="97"/>
      <c r="AS1218" s="97"/>
      <c r="AT1218" s="97"/>
      <c r="AU1218" s="97"/>
      <c r="AV1218" s="97"/>
      <c r="AW1218" s="97"/>
      <c r="AX1218" s="97"/>
      <c r="AY1218" s="97"/>
      <c r="AZ1218" s="97"/>
      <c r="BA1218" s="97"/>
      <c r="BB1218" s="97"/>
      <c r="BC1218" s="97"/>
      <c r="BD1218" s="97"/>
      <c r="BE1218" s="97"/>
      <c r="BF1218" s="97"/>
      <c r="BG1218" s="97"/>
      <c r="BH1218" s="97"/>
      <c r="BI1218" s="97"/>
      <c r="BJ1218" s="97"/>
      <c r="BK1218" s="97"/>
      <c r="BL1218" s="97"/>
      <c r="BM1218" s="97"/>
      <c r="BN1218" s="97"/>
      <c r="BO1218" s="97"/>
      <c r="BP1218" s="97"/>
      <c r="BQ1218" s="97"/>
      <c r="BR1218" s="97"/>
      <c r="BS1218" s="97"/>
      <c r="BT1218" s="97"/>
      <c r="BU1218" s="97"/>
      <c r="BV1218" s="97"/>
      <c r="BW1218" s="97"/>
      <c r="BX1218" s="97"/>
      <c r="BY1218" s="97"/>
      <c r="BZ1218" s="97"/>
      <c r="CA1218" s="97"/>
      <c r="CB1218" s="97"/>
      <c r="CC1218" s="97"/>
      <c r="CD1218" s="97"/>
      <c r="CE1218" s="97"/>
      <c r="CF1218" s="97"/>
      <c r="CG1218" s="97"/>
      <c r="CH1218" s="97"/>
    </row>
    <row r="1219" spans="1:86">
      <c r="A1219" s="100"/>
      <c r="B1219" s="100"/>
      <c r="C1219" s="100"/>
      <c r="D1219" s="100"/>
      <c r="E1219" s="100"/>
      <c r="F1219" s="100"/>
      <c r="G1219" s="100"/>
      <c r="H1219" s="100"/>
      <c r="I1219" s="100"/>
      <c r="J1219" s="100"/>
      <c r="K1219" s="100"/>
      <c r="L1219" s="100"/>
      <c r="M1219" s="100"/>
      <c r="N1219" s="100"/>
      <c r="O1219" s="100"/>
      <c r="P1219" s="100"/>
      <c r="Q1219" s="100"/>
      <c r="R1219" s="100"/>
      <c r="S1219" s="100"/>
      <c r="T1219" s="100"/>
      <c r="U1219" s="100"/>
      <c r="V1219" s="100"/>
      <c r="W1219" s="100"/>
      <c r="X1219" s="100"/>
      <c r="Z1219" s="100"/>
      <c r="AA1219" s="100"/>
      <c r="AB1219" s="100"/>
      <c r="AC1219" s="100"/>
      <c r="AD1219" s="100"/>
      <c r="AE1219" s="100"/>
      <c r="AF1219" s="100"/>
      <c r="AG1219" s="100"/>
      <c r="AH1219" s="100"/>
      <c r="AI1219" s="100"/>
      <c r="AJ1219" s="100"/>
      <c r="AK1219" s="100"/>
      <c r="AL1219" s="100"/>
      <c r="AM1219" s="97"/>
      <c r="AN1219" s="97"/>
      <c r="AO1219" s="97"/>
      <c r="AP1219" s="97"/>
      <c r="AQ1219" s="97"/>
      <c r="AR1219" s="97"/>
      <c r="AS1219" s="97"/>
      <c r="AT1219" s="97"/>
      <c r="AU1219" s="97"/>
      <c r="AV1219" s="97"/>
      <c r="AW1219" s="97"/>
      <c r="AX1219" s="97"/>
      <c r="AY1219" s="97"/>
      <c r="AZ1219" s="97"/>
      <c r="BA1219" s="97"/>
      <c r="BB1219" s="97"/>
      <c r="BC1219" s="97"/>
      <c r="BD1219" s="97"/>
      <c r="BE1219" s="97"/>
      <c r="BF1219" s="97"/>
      <c r="BG1219" s="97"/>
      <c r="BH1219" s="97"/>
      <c r="BI1219" s="97"/>
      <c r="BJ1219" s="97"/>
      <c r="BK1219" s="97"/>
      <c r="BL1219" s="97"/>
      <c r="BM1219" s="97"/>
      <c r="BN1219" s="97"/>
      <c r="BO1219" s="97"/>
      <c r="BP1219" s="97"/>
      <c r="BQ1219" s="97"/>
      <c r="BR1219" s="97"/>
      <c r="BS1219" s="97"/>
      <c r="BT1219" s="97"/>
      <c r="BU1219" s="97"/>
      <c r="BV1219" s="97"/>
      <c r="BW1219" s="97"/>
      <c r="BX1219" s="97"/>
      <c r="BY1219" s="97"/>
      <c r="BZ1219" s="97"/>
      <c r="CA1219" s="97"/>
      <c r="CB1219" s="97"/>
      <c r="CC1219" s="97"/>
      <c r="CD1219" s="97"/>
      <c r="CE1219" s="97"/>
      <c r="CF1219" s="97"/>
      <c r="CG1219" s="97"/>
      <c r="CH1219" s="97"/>
    </row>
    <row r="1220" spans="1:86">
      <c r="A1220" s="100"/>
      <c r="B1220" s="100"/>
      <c r="C1220" s="100"/>
      <c r="D1220" s="100"/>
      <c r="E1220" s="100"/>
      <c r="F1220" s="100"/>
      <c r="G1220" s="100"/>
      <c r="H1220" s="100"/>
      <c r="I1220" s="100"/>
      <c r="J1220" s="100"/>
      <c r="K1220" s="100"/>
      <c r="L1220" s="100"/>
      <c r="M1220" s="100"/>
      <c r="N1220" s="100"/>
      <c r="O1220" s="100"/>
      <c r="P1220" s="100"/>
      <c r="Q1220" s="100"/>
      <c r="R1220" s="100"/>
      <c r="S1220" s="100"/>
      <c r="T1220" s="100"/>
      <c r="U1220" s="100"/>
      <c r="V1220" s="100"/>
      <c r="W1220" s="100"/>
      <c r="X1220" s="100"/>
      <c r="Z1220" s="100"/>
      <c r="AA1220" s="100"/>
      <c r="AB1220" s="100"/>
      <c r="AC1220" s="100"/>
      <c r="AD1220" s="100"/>
      <c r="AE1220" s="100"/>
      <c r="AF1220" s="100"/>
      <c r="AG1220" s="100"/>
      <c r="AH1220" s="100"/>
      <c r="AI1220" s="100"/>
      <c r="AJ1220" s="100"/>
      <c r="AK1220" s="100"/>
      <c r="AL1220" s="100"/>
      <c r="AM1220" s="97"/>
      <c r="AN1220" s="97"/>
      <c r="AO1220" s="97"/>
      <c r="AP1220" s="97"/>
      <c r="AQ1220" s="97"/>
      <c r="AR1220" s="97"/>
      <c r="AS1220" s="97"/>
      <c r="AT1220" s="97"/>
      <c r="AU1220" s="97"/>
      <c r="AV1220" s="97"/>
      <c r="AW1220" s="97"/>
      <c r="AX1220" s="97"/>
      <c r="AY1220" s="97"/>
      <c r="AZ1220" s="97"/>
      <c r="BA1220" s="97"/>
      <c r="BB1220" s="97"/>
      <c r="BC1220" s="97"/>
      <c r="BD1220" s="97"/>
      <c r="BE1220" s="97"/>
      <c r="BF1220" s="97"/>
      <c r="BG1220" s="97"/>
      <c r="BH1220" s="97"/>
      <c r="BI1220" s="97"/>
      <c r="BJ1220" s="97"/>
      <c r="BK1220" s="97"/>
      <c r="BL1220" s="97"/>
      <c r="BM1220" s="97"/>
      <c r="BN1220" s="97"/>
      <c r="BO1220" s="97"/>
      <c r="BP1220" s="97"/>
      <c r="BQ1220" s="97"/>
      <c r="BR1220" s="97"/>
      <c r="BS1220" s="97"/>
      <c r="BT1220" s="97"/>
      <c r="BU1220" s="97"/>
      <c r="BV1220" s="97"/>
      <c r="BW1220" s="97"/>
      <c r="BX1220" s="97"/>
      <c r="BY1220" s="97"/>
      <c r="BZ1220" s="97"/>
      <c r="CA1220" s="97"/>
      <c r="CB1220" s="97"/>
      <c r="CC1220" s="97"/>
      <c r="CD1220" s="97"/>
      <c r="CE1220" s="97"/>
      <c r="CF1220" s="97"/>
      <c r="CG1220" s="97"/>
      <c r="CH1220" s="97"/>
    </row>
    <row r="1221" spans="1:86">
      <c r="A1221" s="100"/>
      <c r="B1221" s="100"/>
      <c r="C1221" s="100"/>
      <c r="D1221" s="100"/>
      <c r="E1221" s="100"/>
      <c r="F1221" s="100"/>
      <c r="G1221" s="100"/>
      <c r="H1221" s="100"/>
      <c r="I1221" s="100"/>
      <c r="J1221" s="100"/>
      <c r="K1221" s="100"/>
      <c r="L1221" s="100"/>
      <c r="M1221" s="100"/>
      <c r="N1221" s="100"/>
      <c r="O1221" s="100"/>
      <c r="P1221" s="100"/>
      <c r="Q1221" s="100"/>
      <c r="R1221" s="100"/>
      <c r="S1221" s="100"/>
      <c r="T1221" s="100"/>
      <c r="U1221" s="100"/>
      <c r="V1221" s="100"/>
      <c r="W1221" s="100"/>
      <c r="X1221" s="100"/>
      <c r="Z1221" s="100"/>
      <c r="AA1221" s="100"/>
      <c r="AB1221" s="100"/>
      <c r="AC1221" s="100"/>
      <c r="AD1221" s="100"/>
      <c r="AE1221" s="100"/>
      <c r="AF1221" s="100"/>
      <c r="AG1221" s="100"/>
      <c r="AH1221" s="100"/>
      <c r="AI1221" s="100"/>
      <c r="AJ1221" s="100"/>
      <c r="AK1221" s="100"/>
      <c r="AL1221" s="100"/>
      <c r="AM1221" s="97"/>
      <c r="AN1221" s="97"/>
      <c r="AO1221" s="97"/>
      <c r="AP1221" s="97"/>
      <c r="AQ1221" s="97"/>
      <c r="AR1221" s="97"/>
      <c r="AS1221" s="97"/>
      <c r="AT1221" s="97"/>
      <c r="AU1221" s="97"/>
      <c r="AV1221" s="97"/>
      <c r="AW1221" s="97"/>
      <c r="AX1221" s="97"/>
      <c r="AY1221" s="97"/>
      <c r="AZ1221" s="97"/>
      <c r="BA1221" s="97"/>
      <c r="BB1221" s="97"/>
      <c r="BC1221" s="97"/>
      <c r="BD1221" s="97"/>
      <c r="BE1221" s="97"/>
      <c r="BF1221" s="97"/>
      <c r="BG1221" s="97"/>
      <c r="BH1221" s="97"/>
      <c r="BI1221" s="97"/>
      <c r="BJ1221" s="97"/>
      <c r="BK1221" s="97"/>
      <c r="BL1221" s="97"/>
      <c r="BM1221" s="97"/>
      <c r="BN1221" s="97"/>
      <c r="BO1221" s="97"/>
      <c r="BP1221" s="97"/>
      <c r="BQ1221" s="97"/>
      <c r="BR1221" s="97"/>
      <c r="BS1221" s="97"/>
      <c r="BT1221" s="97"/>
      <c r="BU1221" s="97"/>
      <c r="BV1221" s="97"/>
      <c r="BW1221" s="97"/>
      <c r="BX1221" s="97"/>
      <c r="BY1221" s="97"/>
      <c r="BZ1221" s="97"/>
      <c r="CA1221" s="97"/>
      <c r="CB1221" s="97"/>
      <c r="CC1221" s="97"/>
      <c r="CD1221" s="97"/>
      <c r="CE1221" s="97"/>
      <c r="CF1221" s="97"/>
      <c r="CG1221" s="97"/>
      <c r="CH1221" s="97"/>
    </row>
    <row r="1222" spans="1:86">
      <c r="A1222" s="100"/>
      <c r="B1222" s="100"/>
      <c r="C1222" s="100"/>
      <c r="D1222" s="100"/>
      <c r="E1222" s="100"/>
      <c r="F1222" s="100"/>
      <c r="G1222" s="100"/>
      <c r="H1222" s="100"/>
      <c r="I1222" s="100"/>
      <c r="J1222" s="100"/>
      <c r="K1222" s="100"/>
      <c r="L1222" s="100"/>
      <c r="M1222" s="100"/>
      <c r="N1222" s="100"/>
      <c r="O1222" s="100"/>
      <c r="P1222" s="100"/>
      <c r="Q1222" s="100"/>
      <c r="R1222" s="100"/>
      <c r="S1222" s="100"/>
      <c r="T1222" s="100"/>
      <c r="U1222" s="100"/>
      <c r="V1222" s="100"/>
      <c r="W1222" s="100"/>
      <c r="X1222" s="100"/>
      <c r="Z1222" s="100"/>
      <c r="AA1222" s="100"/>
      <c r="AB1222" s="100"/>
      <c r="AC1222" s="100"/>
      <c r="AD1222" s="100"/>
      <c r="AE1222" s="100"/>
      <c r="AF1222" s="100"/>
      <c r="AG1222" s="100"/>
      <c r="AH1222" s="100"/>
      <c r="AI1222" s="100"/>
      <c r="AJ1222" s="100"/>
      <c r="AK1222" s="100"/>
      <c r="AL1222" s="100"/>
      <c r="AM1222" s="97"/>
      <c r="AN1222" s="97"/>
      <c r="AO1222" s="97"/>
      <c r="AP1222" s="97"/>
      <c r="AQ1222" s="97"/>
      <c r="AR1222" s="97"/>
      <c r="AS1222" s="97"/>
      <c r="AT1222" s="97"/>
      <c r="AU1222" s="97"/>
      <c r="AV1222" s="97"/>
      <c r="AW1222" s="97"/>
      <c r="AX1222" s="97"/>
      <c r="AY1222" s="97"/>
      <c r="AZ1222" s="97"/>
      <c r="BA1222" s="97"/>
      <c r="BB1222" s="97"/>
      <c r="BC1222" s="97"/>
      <c r="BD1222" s="97"/>
      <c r="BE1222" s="97"/>
      <c r="BF1222" s="97"/>
      <c r="BG1222" s="97"/>
      <c r="BH1222" s="97"/>
      <c r="BI1222" s="97"/>
      <c r="BJ1222" s="97"/>
      <c r="BK1222" s="97"/>
      <c r="BL1222" s="97"/>
      <c r="BM1222" s="97"/>
      <c r="BN1222" s="97"/>
      <c r="BO1222" s="97"/>
      <c r="BP1222" s="97"/>
      <c r="BQ1222" s="97"/>
      <c r="BR1222" s="97"/>
      <c r="BS1222" s="97"/>
      <c r="BT1222" s="97"/>
      <c r="BU1222" s="97"/>
      <c r="BV1222" s="97"/>
      <c r="BW1222" s="97"/>
      <c r="BX1222" s="97"/>
      <c r="BY1222" s="97"/>
      <c r="BZ1222" s="97"/>
      <c r="CA1222" s="97"/>
      <c r="CB1222" s="97"/>
      <c r="CC1222" s="97"/>
      <c r="CD1222" s="97"/>
      <c r="CE1222" s="97"/>
      <c r="CF1222" s="97"/>
      <c r="CG1222" s="97"/>
      <c r="CH1222" s="97"/>
    </row>
    <row r="1223" spans="1:86">
      <c r="A1223" s="100"/>
      <c r="B1223" s="100"/>
      <c r="C1223" s="100"/>
      <c r="D1223" s="100"/>
      <c r="E1223" s="100"/>
      <c r="F1223" s="100"/>
      <c r="G1223" s="100"/>
      <c r="H1223" s="100"/>
      <c r="I1223" s="100"/>
      <c r="J1223" s="100"/>
      <c r="K1223" s="100"/>
      <c r="L1223" s="100"/>
      <c r="M1223" s="100"/>
      <c r="N1223" s="100"/>
      <c r="O1223" s="100"/>
      <c r="P1223" s="100"/>
      <c r="Q1223" s="100"/>
      <c r="R1223" s="100"/>
      <c r="S1223" s="100"/>
      <c r="T1223" s="100"/>
      <c r="U1223" s="100"/>
      <c r="V1223" s="100"/>
      <c r="W1223" s="100"/>
      <c r="X1223" s="100"/>
      <c r="Z1223" s="100"/>
      <c r="AA1223" s="100"/>
      <c r="AB1223" s="100"/>
      <c r="AC1223" s="100"/>
      <c r="AD1223" s="100"/>
      <c r="AE1223" s="100"/>
      <c r="AF1223" s="100"/>
      <c r="AG1223" s="100"/>
      <c r="AH1223" s="100"/>
      <c r="AI1223" s="100"/>
      <c r="AJ1223" s="100"/>
      <c r="AK1223" s="100"/>
      <c r="AL1223" s="100"/>
      <c r="AM1223" s="97"/>
      <c r="AN1223" s="97"/>
      <c r="AO1223" s="97"/>
      <c r="AP1223" s="97"/>
      <c r="AQ1223" s="97"/>
      <c r="AR1223" s="97"/>
      <c r="AS1223" s="97"/>
      <c r="AT1223" s="97"/>
      <c r="AU1223" s="97"/>
      <c r="AV1223" s="97"/>
      <c r="AW1223" s="97"/>
      <c r="AX1223" s="97"/>
      <c r="AY1223" s="97"/>
      <c r="AZ1223" s="97"/>
      <c r="BA1223" s="97"/>
      <c r="BB1223" s="97"/>
      <c r="BC1223" s="97"/>
      <c r="BD1223" s="97"/>
      <c r="BE1223" s="97"/>
      <c r="BF1223" s="97"/>
      <c r="BG1223" s="97"/>
      <c r="BH1223" s="97"/>
      <c r="BI1223" s="97"/>
      <c r="BJ1223" s="97"/>
      <c r="BK1223" s="97"/>
      <c r="BL1223" s="97"/>
      <c r="BM1223" s="97"/>
      <c r="BN1223" s="97"/>
      <c r="BO1223" s="97"/>
      <c r="BP1223" s="97"/>
      <c r="BQ1223" s="97"/>
      <c r="BR1223" s="97"/>
      <c r="BS1223" s="97"/>
      <c r="BT1223" s="97"/>
      <c r="BU1223" s="97"/>
      <c r="BV1223" s="97"/>
      <c r="BW1223" s="97"/>
      <c r="BX1223" s="97"/>
      <c r="BY1223" s="97"/>
      <c r="BZ1223" s="97"/>
      <c r="CA1223" s="97"/>
      <c r="CB1223" s="97"/>
      <c r="CC1223" s="97"/>
      <c r="CD1223" s="97"/>
      <c r="CE1223" s="97"/>
      <c r="CF1223" s="97"/>
      <c r="CG1223" s="97"/>
      <c r="CH1223" s="97"/>
    </row>
    <row r="1224" spans="1:86">
      <c r="A1224" s="100"/>
      <c r="B1224" s="100"/>
      <c r="C1224" s="100"/>
      <c r="D1224" s="100"/>
      <c r="E1224" s="100"/>
      <c r="F1224" s="100"/>
      <c r="G1224" s="100"/>
      <c r="H1224" s="100"/>
      <c r="I1224" s="100"/>
      <c r="J1224" s="100"/>
      <c r="K1224" s="100"/>
      <c r="L1224" s="100"/>
      <c r="M1224" s="100"/>
      <c r="N1224" s="100"/>
      <c r="O1224" s="100"/>
      <c r="P1224" s="100"/>
      <c r="Q1224" s="100"/>
      <c r="R1224" s="100"/>
      <c r="S1224" s="100"/>
      <c r="T1224" s="100"/>
      <c r="U1224" s="100"/>
      <c r="V1224" s="100"/>
      <c r="W1224" s="100"/>
      <c r="X1224" s="100"/>
      <c r="Z1224" s="100"/>
      <c r="AA1224" s="100"/>
      <c r="AB1224" s="100"/>
      <c r="AC1224" s="100"/>
      <c r="AD1224" s="100"/>
      <c r="AE1224" s="100"/>
      <c r="AF1224" s="100"/>
      <c r="AG1224" s="100"/>
      <c r="AH1224" s="100"/>
      <c r="AI1224" s="100"/>
      <c r="AJ1224" s="100"/>
      <c r="AK1224" s="100"/>
      <c r="AL1224" s="100"/>
      <c r="AM1224" s="97"/>
      <c r="AN1224" s="97"/>
      <c r="AO1224" s="97"/>
      <c r="AP1224" s="97"/>
      <c r="AQ1224" s="97"/>
      <c r="AR1224" s="97"/>
      <c r="AS1224" s="97"/>
      <c r="AT1224" s="97"/>
      <c r="AU1224" s="97"/>
      <c r="AV1224" s="97"/>
      <c r="AW1224" s="97"/>
      <c r="AX1224" s="97"/>
      <c r="AY1224" s="97"/>
      <c r="AZ1224" s="97"/>
      <c r="BA1224" s="97"/>
      <c r="BB1224" s="97"/>
      <c r="BC1224" s="97"/>
      <c r="BD1224" s="97"/>
      <c r="BE1224" s="97"/>
      <c r="BF1224" s="97"/>
      <c r="BG1224" s="97"/>
      <c r="BH1224" s="97"/>
      <c r="BI1224" s="97"/>
      <c r="BJ1224" s="97"/>
      <c r="BK1224" s="97"/>
      <c r="BL1224" s="97"/>
      <c r="BM1224" s="97"/>
      <c r="BN1224" s="97"/>
      <c r="BO1224" s="97"/>
      <c r="BP1224" s="97"/>
      <c r="BQ1224" s="97"/>
      <c r="BR1224" s="97"/>
      <c r="BS1224" s="97"/>
      <c r="BT1224" s="97"/>
      <c r="BU1224" s="97"/>
      <c r="BV1224" s="97"/>
      <c r="BW1224" s="97"/>
      <c r="BX1224" s="97"/>
      <c r="BY1224" s="97"/>
      <c r="BZ1224" s="97"/>
      <c r="CA1224" s="97"/>
      <c r="CB1224" s="97"/>
      <c r="CC1224" s="97"/>
      <c r="CD1224" s="97"/>
      <c r="CE1224" s="97"/>
      <c r="CF1224" s="97"/>
      <c r="CG1224" s="97"/>
      <c r="CH1224" s="97"/>
    </row>
    <row r="1225" spans="1:86">
      <c r="A1225" s="100"/>
      <c r="B1225" s="100"/>
      <c r="C1225" s="100"/>
      <c r="D1225" s="100"/>
      <c r="E1225" s="100"/>
      <c r="F1225" s="100"/>
      <c r="G1225" s="100"/>
      <c r="H1225" s="100"/>
      <c r="I1225" s="100"/>
      <c r="J1225" s="100"/>
      <c r="K1225" s="100"/>
      <c r="L1225" s="100"/>
      <c r="M1225" s="100"/>
      <c r="N1225" s="100"/>
      <c r="O1225" s="100"/>
      <c r="P1225" s="100"/>
      <c r="Q1225" s="100"/>
      <c r="R1225" s="100"/>
      <c r="S1225" s="100"/>
      <c r="T1225" s="100"/>
      <c r="U1225" s="100"/>
      <c r="V1225" s="100"/>
      <c r="W1225" s="100"/>
      <c r="X1225" s="100"/>
      <c r="Z1225" s="100"/>
      <c r="AA1225" s="100"/>
      <c r="AB1225" s="100"/>
      <c r="AC1225" s="100"/>
      <c r="AD1225" s="100"/>
      <c r="AE1225" s="100"/>
      <c r="AF1225" s="100"/>
      <c r="AG1225" s="100"/>
      <c r="AH1225" s="100"/>
      <c r="AI1225" s="100"/>
      <c r="AJ1225" s="100"/>
      <c r="AK1225" s="100"/>
      <c r="AL1225" s="100"/>
      <c r="AM1225" s="97"/>
      <c r="AN1225" s="97"/>
      <c r="AO1225" s="97"/>
      <c r="AP1225" s="97"/>
      <c r="AQ1225" s="97"/>
      <c r="AR1225" s="97"/>
      <c r="AS1225" s="97"/>
      <c r="AT1225" s="97"/>
      <c r="AU1225" s="97"/>
      <c r="AV1225" s="97"/>
      <c r="AW1225" s="97"/>
      <c r="AX1225" s="97"/>
      <c r="AY1225" s="97"/>
      <c r="AZ1225" s="97"/>
      <c r="BA1225" s="97"/>
      <c r="BB1225" s="97"/>
      <c r="BC1225" s="97"/>
      <c r="BD1225" s="97"/>
      <c r="BE1225" s="97"/>
      <c r="BF1225" s="97"/>
      <c r="BG1225" s="97"/>
      <c r="BH1225" s="97"/>
      <c r="BI1225" s="97"/>
      <c r="BJ1225" s="97"/>
      <c r="BK1225" s="97"/>
      <c r="BL1225" s="97"/>
      <c r="BM1225" s="97"/>
      <c r="BN1225" s="97"/>
      <c r="BO1225" s="97"/>
      <c r="BP1225" s="97"/>
      <c r="BQ1225" s="97"/>
      <c r="BR1225" s="97"/>
      <c r="BS1225" s="97"/>
      <c r="BT1225" s="97"/>
      <c r="BU1225" s="97"/>
      <c r="BV1225" s="97"/>
      <c r="BW1225" s="97"/>
      <c r="BX1225" s="97"/>
      <c r="BY1225" s="97"/>
      <c r="BZ1225" s="97"/>
      <c r="CA1225" s="97"/>
      <c r="CB1225" s="97"/>
      <c r="CC1225" s="97"/>
      <c r="CD1225" s="97"/>
      <c r="CE1225" s="97"/>
      <c r="CF1225" s="97"/>
      <c r="CG1225" s="97"/>
      <c r="CH1225" s="97"/>
    </row>
    <row r="1226" spans="1:86">
      <c r="A1226" s="100"/>
      <c r="B1226" s="100"/>
      <c r="C1226" s="100"/>
      <c r="D1226" s="100"/>
      <c r="E1226" s="100"/>
      <c r="F1226" s="100"/>
      <c r="G1226" s="100"/>
      <c r="H1226" s="100"/>
      <c r="I1226" s="100"/>
      <c r="J1226" s="100"/>
      <c r="K1226" s="100"/>
      <c r="L1226" s="100"/>
      <c r="M1226" s="100"/>
      <c r="N1226" s="100"/>
      <c r="O1226" s="100"/>
      <c r="P1226" s="100"/>
      <c r="Q1226" s="100"/>
      <c r="R1226" s="100"/>
      <c r="S1226" s="100"/>
      <c r="T1226" s="100"/>
      <c r="U1226" s="100"/>
      <c r="V1226" s="100"/>
      <c r="W1226" s="100"/>
      <c r="X1226" s="100"/>
      <c r="Z1226" s="100"/>
      <c r="AA1226" s="100"/>
      <c r="AB1226" s="100"/>
      <c r="AC1226" s="100"/>
      <c r="AD1226" s="100"/>
      <c r="AE1226" s="100"/>
      <c r="AF1226" s="100"/>
      <c r="AG1226" s="100"/>
      <c r="AH1226" s="100"/>
      <c r="AI1226" s="100"/>
      <c r="AJ1226" s="100"/>
      <c r="AK1226" s="100"/>
      <c r="AL1226" s="100"/>
      <c r="AM1226" s="97"/>
      <c r="AN1226" s="97"/>
      <c r="AO1226" s="97"/>
      <c r="AP1226" s="97"/>
      <c r="AQ1226" s="97"/>
      <c r="AR1226" s="97"/>
      <c r="AS1226" s="97"/>
      <c r="AT1226" s="97"/>
      <c r="AU1226" s="97"/>
      <c r="AV1226" s="97"/>
      <c r="AW1226" s="97"/>
      <c r="AX1226" s="97"/>
      <c r="AY1226" s="97"/>
      <c r="AZ1226" s="97"/>
      <c r="BA1226" s="97"/>
      <c r="BB1226" s="97"/>
      <c r="BC1226" s="97"/>
      <c r="BD1226" s="97"/>
      <c r="BE1226" s="97"/>
      <c r="BF1226" s="97"/>
      <c r="BG1226" s="97"/>
      <c r="BH1226" s="97"/>
      <c r="BI1226" s="97"/>
      <c r="BJ1226" s="97"/>
      <c r="BK1226" s="97"/>
      <c r="BL1226" s="97"/>
      <c r="BM1226" s="97"/>
      <c r="BN1226" s="97"/>
      <c r="BO1226" s="97"/>
      <c r="BP1226" s="97"/>
      <c r="BQ1226" s="97"/>
      <c r="BR1226" s="97"/>
      <c r="BS1226" s="97"/>
      <c r="BT1226" s="97"/>
      <c r="BU1226" s="97"/>
      <c r="BV1226" s="97"/>
      <c r="BW1226" s="97"/>
      <c r="BX1226" s="97"/>
      <c r="BY1226" s="97"/>
      <c r="BZ1226" s="97"/>
      <c r="CA1226" s="97"/>
      <c r="CB1226" s="97"/>
      <c r="CC1226" s="97"/>
      <c r="CD1226" s="97"/>
      <c r="CE1226" s="97"/>
      <c r="CF1226" s="97"/>
      <c r="CG1226" s="97"/>
      <c r="CH1226" s="97"/>
    </row>
    <row r="1227" spans="1:86">
      <c r="A1227" s="100"/>
      <c r="B1227" s="100"/>
      <c r="C1227" s="100"/>
      <c r="D1227" s="100"/>
      <c r="E1227" s="100"/>
      <c r="F1227" s="100"/>
      <c r="G1227" s="100"/>
      <c r="H1227" s="100"/>
      <c r="I1227" s="100"/>
      <c r="J1227" s="100"/>
      <c r="K1227" s="100"/>
      <c r="L1227" s="100"/>
      <c r="M1227" s="100"/>
      <c r="N1227" s="100"/>
      <c r="O1227" s="100"/>
      <c r="P1227" s="100"/>
      <c r="Q1227" s="100"/>
      <c r="R1227" s="100"/>
      <c r="S1227" s="100"/>
      <c r="T1227" s="100"/>
      <c r="U1227" s="100"/>
      <c r="V1227" s="100"/>
      <c r="W1227" s="100"/>
      <c r="X1227" s="100"/>
      <c r="Z1227" s="100"/>
      <c r="AA1227" s="100"/>
      <c r="AB1227" s="100"/>
      <c r="AC1227" s="100"/>
      <c r="AD1227" s="100"/>
      <c r="AE1227" s="100"/>
      <c r="AF1227" s="100"/>
      <c r="AG1227" s="100"/>
      <c r="AH1227" s="100"/>
      <c r="AI1227" s="100"/>
      <c r="AJ1227" s="100"/>
      <c r="AK1227" s="100"/>
      <c r="AL1227" s="100"/>
      <c r="AM1227" s="97"/>
      <c r="AN1227" s="97"/>
      <c r="AO1227" s="97"/>
      <c r="AP1227" s="97"/>
      <c r="AQ1227" s="97"/>
      <c r="AR1227" s="97"/>
      <c r="AS1227" s="97"/>
      <c r="AT1227" s="97"/>
      <c r="AU1227" s="97"/>
      <c r="AV1227" s="97"/>
      <c r="AW1227" s="97"/>
      <c r="AX1227" s="97"/>
      <c r="AY1227" s="97"/>
      <c r="AZ1227" s="97"/>
      <c r="BA1227" s="97"/>
      <c r="BB1227" s="97"/>
      <c r="BC1227" s="97"/>
      <c r="BD1227" s="97"/>
      <c r="BE1227" s="97"/>
      <c r="BF1227" s="97"/>
      <c r="BG1227" s="97"/>
      <c r="BH1227" s="97"/>
      <c r="BI1227" s="97"/>
      <c r="BJ1227" s="97"/>
      <c r="BK1227" s="97"/>
      <c r="BL1227" s="97"/>
      <c r="BM1227" s="97"/>
      <c r="BN1227" s="97"/>
      <c r="BO1227" s="97"/>
      <c r="BP1227" s="97"/>
      <c r="BQ1227" s="97"/>
      <c r="BR1227" s="97"/>
      <c r="BS1227" s="97"/>
      <c r="BT1227" s="97"/>
      <c r="BU1227" s="97"/>
      <c r="BV1227" s="97"/>
      <c r="BW1227" s="97"/>
      <c r="BX1227" s="97"/>
      <c r="BY1227" s="97"/>
      <c r="BZ1227" s="97"/>
      <c r="CA1227" s="97"/>
      <c r="CB1227" s="97"/>
      <c r="CC1227" s="97"/>
      <c r="CD1227" s="97"/>
      <c r="CE1227" s="97"/>
      <c r="CF1227" s="97"/>
      <c r="CG1227" s="97"/>
      <c r="CH1227" s="97"/>
    </row>
    <row r="1228" spans="1:86">
      <c r="A1228" s="100"/>
      <c r="B1228" s="100"/>
      <c r="C1228" s="100"/>
      <c r="D1228" s="100"/>
      <c r="E1228" s="100"/>
      <c r="F1228" s="100"/>
      <c r="G1228" s="100"/>
      <c r="H1228" s="100"/>
      <c r="I1228" s="100"/>
      <c r="J1228" s="100"/>
      <c r="K1228" s="100"/>
      <c r="L1228" s="100"/>
      <c r="M1228" s="100"/>
      <c r="N1228" s="100"/>
      <c r="O1228" s="100"/>
      <c r="P1228" s="100"/>
      <c r="Q1228" s="100"/>
      <c r="R1228" s="100"/>
      <c r="S1228" s="100"/>
      <c r="T1228" s="100"/>
      <c r="U1228" s="100"/>
      <c r="V1228" s="100"/>
      <c r="W1228" s="100"/>
      <c r="X1228" s="100"/>
      <c r="Z1228" s="100"/>
      <c r="AA1228" s="100"/>
      <c r="AB1228" s="100"/>
      <c r="AC1228" s="100"/>
      <c r="AD1228" s="100"/>
      <c r="AE1228" s="100"/>
      <c r="AF1228" s="100"/>
      <c r="AG1228" s="100"/>
      <c r="AH1228" s="100"/>
      <c r="AI1228" s="100"/>
      <c r="AJ1228" s="100"/>
      <c r="AK1228" s="100"/>
      <c r="AL1228" s="100"/>
      <c r="AM1228" s="97"/>
      <c r="AN1228" s="97"/>
      <c r="AO1228" s="97"/>
      <c r="AP1228" s="97"/>
      <c r="AQ1228" s="97"/>
      <c r="AR1228" s="97"/>
      <c r="AS1228" s="97"/>
      <c r="AT1228" s="97"/>
      <c r="AU1228" s="97"/>
      <c r="AV1228" s="97"/>
      <c r="AW1228" s="97"/>
      <c r="AX1228" s="97"/>
      <c r="AY1228" s="97"/>
      <c r="AZ1228" s="97"/>
      <c r="BA1228" s="97"/>
      <c r="BB1228" s="97"/>
      <c r="BC1228" s="97"/>
      <c r="BD1228" s="97"/>
      <c r="BE1228" s="97"/>
      <c r="BF1228" s="97"/>
      <c r="BG1228" s="97"/>
      <c r="BH1228" s="97"/>
      <c r="BI1228" s="97"/>
      <c r="BJ1228" s="97"/>
      <c r="BK1228" s="97"/>
      <c r="BL1228" s="97"/>
      <c r="BM1228" s="97"/>
      <c r="BN1228" s="97"/>
      <c r="BO1228" s="97"/>
      <c r="BP1228" s="97"/>
      <c r="BQ1228" s="97"/>
      <c r="BR1228" s="97"/>
      <c r="BS1228" s="97"/>
      <c r="BT1228" s="97"/>
      <c r="BU1228" s="97"/>
      <c r="BV1228" s="97"/>
      <c r="BW1228" s="97"/>
      <c r="BX1228" s="97"/>
      <c r="BY1228" s="97"/>
      <c r="BZ1228" s="97"/>
      <c r="CA1228" s="97"/>
      <c r="CB1228" s="97"/>
      <c r="CC1228" s="97"/>
      <c r="CD1228" s="97"/>
      <c r="CE1228" s="97"/>
      <c r="CF1228" s="97"/>
      <c r="CG1228" s="97"/>
      <c r="CH1228" s="97"/>
    </row>
    <row r="1229" spans="1:86">
      <c r="A1229" s="100"/>
      <c r="B1229" s="100"/>
      <c r="C1229" s="100"/>
      <c r="D1229" s="100"/>
      <c r="E1229" s="100"/>
      <c r="F1229" s="100"/>
      <c r="G1229" s="100"/>
      <c r="H1229" s="100"/>
      <c r="I1229" s="100"/>
      <c r="J1229" s="100"/>
      <c r="K1229" s="100"/>
      <c r="L1229" s="100"/>
      <c r="M1229" s="100"/>
      <c r="N1229" s="100"/>
      <c r="O1229" s="100"/>
      <c r="P1229" s="100"/>
      <c r="Q1229" s="100"/>
      <c r="R1229" s="100"/>
      <c r="S1229" s="100"/>
      <c r="T1229" s="100"/>
      <c r="U1229" s="100"/>
      <c r="V1229" s="100"/>
      <c r="W1229" s="100"/>
      <c r="X1229" s="100"/>
      <c r="Z1229" s="100"/>
      <c r="AA1229" s="100"/>
      <c r="AB1229" s="100"/>
      <c r="AC1229" s="100"/>
      <c r="AD1229" s="100"/>
      <c r="AE1229" s="100"/>
      <c r="AF1229" s="100"/>
      <c r="AG1229" s="100"/>
      <c r="AH1229" s="100"/>
      <c r="AI1229" s="100"/>
      <c r="AJ1229" s="100"/>
      <c r="AK1229" s="100"/>
      <c r="AL1229" s="100"/>
      <c r="AM1229" s="97"/>
      <c r="AN1229" s="97"/>
      <c r="AO1229" s="97"/>
      <c r="AP1229" s="97"/>
      <c r="AQ1229" s="97"/>
      <c r="AR1229" s="97"/>
      <c r="AS1229" s="97"/>
      <c r="AT1229" s="97"/>
      <c r="AU1229" s="97"/>
      <c r="AV1229" s="97"/>
      <c r="AW1229" s="97"/>
      <c r="AX1229" s="97"/>
      <c r="AY1229" s="97"/>
      <c r="AZ1229" s="97"/>
      <c r="BA1229" s="97"/>
      <c r="BB1229" s="97"/>
      <c r="BC1229" s="97"/>
      <c r="BD1229" s="97"/>
      <c r="BE1229" s="97"/>
      <c r="BF1229" s="97"/>
      <c r="BG1229" s="97"/>
      <c r="BH1229" s="97"/>
      <c r="BI1229" s="97"/>
      <c r="BJ1229" s="97"/>
      <c r="BK1229" s="97"/>
      <c r="BL1229" s="97"/>
      <c r="BM1229" s="97"/>
      <c r="BN1229" s="97"/>
      <c r="BO1229" s="97"/>
      <c r="BP1229" s="97"/>
      <c r="BQ1229" s="97"/>
      <c r="BR1229" s="97"/>
      <c r="BS1229" s="97"/>
      <c r="BT1229" s="97"/>
      <c r="BU1229" s="97"/>
      <c r="BV1229" s="97"/>
      <c r="BW1229" s="97"/>
      <c r="BX1229" s="97"/>
      <c r="BY1229" s="97"/>
      <c r="BZ1229" s="97"/>
      <c r="CA1229" s="97"/>
      <c r="CB1229" s="97"/>
      <c r="CC1229" s="97"/>
      <c r="CD1229" s="97"/>
      <c r="CE1229" s="97"/>
      <c r="CF1229" s="97"/>
      <c r="CG1229" s="97"/>
      <c r="CH1229" s="97"/>
    </row>
    <row r="1230" spans="1:86">
      <c r="A1230" s="100"/>
      <c r="B1230" s="100"/>
      <c r="C1230" s="100"/>
      <c r="D1230" s="100"/>
      <c r="E1230" s="100"/>
      <c r="F1230" s="100"/>
      <c r="G1230" s="100"/>
      <c r="H1230" s="100"/>
      <c r="I1230" s="100"/>
      <c r="J1230" s="100"/>
      <c r="K1230" s="100"/>
      <c r="L1230" s="100"/>
      <c r="M1230" s="100"/>
      <c r="N1230" s="100"/>
      <c r="O1230" s="100"/>
      <c r="P1230" s="100"/>
      <c r="Q1230" s="100"/>
      <c r="R1230" s="100"/>
      <c r="S1230" s="100"/>
      <c r="T1230" s="100"/>
      <c r="U1230" s="100"/>
      <c r="V1230" s="100"/>
      <c r="W1230" s="100"/>
      <c r="X1230" s="100"/>
      <c r="Z1230" s="100"/>
      <c r="AA1230" s="100"/>
      <c r="AB1230" s="100"/>
      <c r="AC1230" s="100"/>
      <c r="AD1230" s="100"/>
      <c r="AE1230" s="100"/>
      <c r="AF1230" s="100"/>
      <c r="AG1230" s="100"/>
      <c r="AH1230" s="100"/>
      <c r="AI1230" s="100"/>
      <c r="AJ1230" s="100"/>
      <c r="AK1230" s="100"/>
      <c r="AL1230" s="100"/>
      <c r="AM1230" s="97"/>
      <c r="AN1230" s="97"/>
      <c r="AO1230" s="97"/>
      <c r="AP1230" s="97"/>
      <c r="AQ1230" s="97"/>
      <c r="AR1230" s="97"/>
      <c r="AS1230" s="97"/>
      <c r="AT1230" s="97"/>
      <c r="AU1230" s="97"/>
      <c r="AV1230" s="97"/>
      <c r="AW1230" s="97"/>
      <c r="AX1230" s="97"/>
      <c r="AY1230" s="97"/>
      <c r="AZ1230" s="97"/>
      <c r="BA1230" s="97"/>
      <c r="BB1230" s="97"/>
      <c r="BC1230" s="97"/>
      <c r="BD1230" s="97"/>
      <c r="BE1230" s="97"/>
      <c r="BF1230" s="97"/>
      <c r="BG1230" s="97"/>
      <c r="BH1230" s="97"/>
      <c r="BI1230" s="97"/>
      <c r="BJ1230" s="97"/>
      <c r="BK1230" s="97"/>
      <c r="BL1230" s="97"/>
      <c r="BM1230" s="97"/>
      <c r="BN1230" s="97"/>
      <c r="BO1230" s="97"/>
      <c r="BP1230" s="97"/>
      <c r="BQ1230" s="97"/>
      <c r="BR1230" s="97"/>
      <c r="BS1230" s="97"/>
      <c r="BT1230" s="97"/>
      <c r="BU1230" s="97"/>
      <c r="BV1230" s="97"/>
      <c r="BW1230" s="97"/>
      <c r="BX1230" s="97"/>
      <c r="BY1230" s="97"/>
      <c r="BZ1230" s="97"/>
      <c r="CA1230" s="97"/>
      <c r="CB1230" s="97"/>
      <c r="CC1230" s="97"/>
      <c r="CD1230" s="97"/>
      <c r="CE1230" s="97"/>
      <c r="CF1230" s="97"/>
      <c r="CG1230" s="97"/>
      <c r="CH1230" s="97"/>
    </row>
    <row r="1231" spans="1:86">
      <c r="A1231" s="100"/>
      <c r="B1231" s="100"/>
      <c r="C1231" s="100"/>
      <c r="D1231" s="100"/>
      <c r="E1231" s="100"/>
      <c r="F1231" s="100"/>
      <c r="G1231" s="100"/>
      <c r="H1231" s="100"/>
      <c r="I1231" s="100"/>
      <c r="J1231" s="100"/>
      <c r="K1231" s="100"/>
      <c r="L1231" s="100"/>
      <c r="M1231" s="100"/>
      <c r="N1231" s="100"/>
      <c r="O1231" s="100"/>
      <c r="P1231" s="100"/>
      <c r="Q1231" s="100"/>
      <c r="R1231" s="100"/>
      <c r="S1231" s="100"/>
      <c r="T1231" s="100"/>
      <c r="U1231" s="100"/>
      <c r="V1231" s="100"/>
      <c r="W1231" s="100"/>
      <c r="X1231" s="100"/>
      <c r="Z1231" s="100"/>
      <c r="AA1231" s="100"/>
      <c r="AB1231" s="100"/>
      <c r="AC1231" s="100"/>
      <c r="AD1231" s="100"/>
      <c r="AE1231" s="100"/>
      <c r="AF1231" s="100"/>
      <c r="AG1231" s="100"/>
      <c r="AH1231" s="100"/>
      <c r="AI1231" s="100"/>
      <c r="AJ1231" s="100"/>
      <c r="AK1231" s="100"/>
      <c r="AL1231" s="100"/>
      <c r="AM1231" s="97"/>
      <c r="AN1231" s="97"/>
      <c r="AO1231" s="97"/>
      <c r="AP1231" s="97"/>
      <c r="AQ1231" s="97"/>
      <c r="AR1231" s="97"/>
      <c r="AS1231" s="97"/>
      <c r="AT1231" s="97"/>
      <c r="AU1231" s="97"/>
      <c r="AV1231" s="97"/>
      <c r="AW1231" s="97"/>
      <c r="AX1231" s="97"/>
      <c r="AY1231" s="97"/>
      <c r="AZ1231" s="97"/>
      <c r="BA1231" s="97"/>
      <c r="BB1231" s="97"/>
      <c r="BC1231" s="97"/>
      <c r="BD1231" s="97"/>
      <c r="BE1231" s="97"/>
      <c r="BF1231" s="97"/>
      <c r="BG1231" s="97"/>
      <c r="BH1231" s="97"/>
      <c r="BI1231" s="97"/>
      <c r="BJ1231" s="97"/>
      <c r="BK1231" s="97"/>
      <c r="BL1231" s="97"/>
      <c r="BM1231" s="97"/>
      <c r="BN1231" s="97"/>
      <c r="BO1231" s="97"/>
      <c r="BP1231" s="97"/>
      <c r="BQ1231" s="97"/>
      <c r="BR1231" s="97"/>
      <c r="BS1231" s="97"/>
      <c r="BT1231" s="97"/>
      <c r="BU1231" s="97"/>
      <c r="BV1231" s="97"/>
      <c r="BW1231" s="97"/>
      <c r="BX1231" s="97"/>
      <c r="BY1231" s="97"/>
      <c r="BZ1231" s="97"/>
      <c r="CA1231" s="97"/>
      <c r="CB1231" s="97"/>
      <c r="CC1231" s="97"/>
      <c r="CD1231" s="97"/>
      <c r="CE1231" s="97"/>
      <c r="CF1231" s="97"/>
      <c r="CG1231" s="97"/>
      <c r="CH1231" s="97"/>
    </row>
    <row r="1232" spans="1:86">
      <c r="A1232" s="100"/>
      <c r="B1232" s="100"/>
      <c r="C1232" s="100"/>
      <c r="D1232" s="100"/>
      <c r="E1232" s="100"/>
      <c r="F1232" s="100"/>
      <c r="G1232" s="100"/>
      <c r="H1232" s="100"/>
      <c r="I1232" s="100"/>
      <c r="J1232" s="100"/>
      <c r="K1232" s="100"/>
      <c r="L1232" s="100"/>
      <c r="M1232" s="100"/>
      <c r="N1232" s="100"/>
      <c r="O1232" s="100"/>
      <c r="P1232" s="100"/>
      <c r="Q1232" s="100"/>
      <c r="R1232" s="100"/>
      <c r="S1232" s="100"/>
      <c r="T1232" s="100"/>
      <c r="U1232" s="100"/>
      <c r="V1232" s="100"/>
      <c r="W1232" s="100"/>
      <c r="X1232" s="100"/>
      <c r="Z1232" s="100"/>
      <c r="AA1232" s="100"/>
      <c r="AB1232" s="100"/>
      <c r="AC1232" s="100"/>
      <c r="AD1232" s="100"/>
      <c r="AE1232" s="100"/>
      <c r="AF1232" s="100"/>
      <c r="AG1232" s="100"/>
      <c r="AH1232" s="100"/>
      <c r="AI1232" s="100"/>
      <c r="AJ1232" s="100"/>
      <c r="AK1232" s="100"/>
      <c r="AL1232" s="100"/>
      <c r="AM1232" s="97"/>
      <c r="AN1232" s="97"/>
      <c r="AO1232" s="97"/>
      <c r="AP1232" s="97"/>
      <c r="AQ1232" s="97"/>
      <c r="AR1232" s="97"/>
      <c r="AS1232" s="97"/>
      <c r="AT1232" s="97"/>
      <c r="AU1232" s="97"/>
      <c r="AV1232" s="97"/>
      <c r="AW1232" s="97"/>
      <c r="AX1232" s="97"/>
      <c r="AY1232" s="97"/>
      <c r="AZ1232" s="97"/>
      <c r="BA1232" s="97"/>
      <c r="BB1232" s="97"/>
      <c r="BC1232" s="97"/>
      <c r="BD1232" s="97"/>
      <c r="BE1232" s="97"/>
      <c r="BF1232" s="97"/>
      <c r="BG1232" s="97"/>
      <c r="BH1232" s="97"/>
      <c r="BI1232" s="97"/>
      <c r="BJ1232" s="97"/>
      <c r="BK1232" s="97"/>
      <c r="BL1232" s="97"/>
      <c r="BM1232" s="97"/>
      <c r="BN1232" s="97"/>
      <c r="BO1232" s="97"/>
      <c r="BP1232" s="97"/>
      <c r="BQ1232" s="97"/>
      <c r="BR1232" s="97"/>
      <c r="BS1232" s="97"/>
      <c r="BT1232" s="97"/>
      <c r="BU1232" s="97"/>
      <c r="BV1232" s="97"/>
      <c r="BW1232" s="97"/>
      <c r="BX1232" s="97"/>
      <c r="BY1232" s="97"/>
      <c r="BZ1232" s="97"/>
      <c r="CA1232" s="97"/>
      <c r="CB1232" s="97"/>
      <c r="CC1232" s="97"/>
      <c r="CD1232" s="97"/>
      <c r="CE1232" s="97"/>
      <c r="CF1232" s="97"/>
      <c r="CG1232" s="97"/>
      <c r="CH1232" s="97"/>
    </row>
    <row r="1233" spans="1:86">
      <c r="A1233" s="100"/>
      <c r="B1233" s="100"/>
      <c r="C1233" s="100"/>
      <c r="D1233" s="100"/>
      <c r="E1233" s="100"/>
      <c r="F1233" s="100"/>
      <c r="G1233" s="100"/>
      <c r="H1233" s="100"/>
      <c r="I1233" s="100"/>
      <c r="J1233" s="100"/>
      <c r="K1233" s="100"/>
      <c r="L1233" s="100"/>
      <c r="M1233" s="100"/>
      <c r="N1233" s="100"/>
      <c r="O1233" s="100"/>
      <c r="P1233" s="100"/>
      <c r="Q1233" s="100"/>
      <c r="R1233" s="100"/>
      <c r="S1233" s="100"/>
      <c r="T1233" s="100"/>
      <c r="U1233" s="100"/>
      <c r="V1233" s="100"/>
      <c r="W1233" s="100"/>
      <c r="X1233" s="100"/>
      <c r="Z1233" s="100"/>
      <c r="AA1233" s="100"/>
      <c r="AB1233" s="100"/>
      <c r="AC1233" s="100"/>
      <c r="AD1233" s="100"/>
      <c r="AE1233" s="100"/>
      <c r="AF1233" s="100"/>
      <c r="AG1233" s="100"/>
      <c r="AH1233" s="100"/>
      <c r="AI1233" s="100"/>
      <c r="AJ1233" s="100"/>
      <c r="AK1233" s="100"/>
      <c r="AL1233" s="100"/>
      <c r="AM1233" s="97"/>
      <c r="AN1233" s="97"/>
      <c r="AO1233" s="97"/>
      <c r="AP1233" s="97"/>
      <c r="AQ1233" s="97"/>
      <c r="AR1233" s="97"/>
      <c r="AS1233" s="97"/>
      <c r="AT1233" s="97"/>
      <c r="AU1233" s="97"/>
      <c r="AV1233" s="97"/>
      <c r="AW1233" s="97"/>
      <c r="AX1233" s="97"/>
      <c r="AY1233" s="97"/>
      <c r="AZ1233" s="97"/>
      <c r="BA1233" s="97"/>
      <c r="BB1233" s="97"/>
      <c r="BC1233" s="97"/>
      <c r="BD1233" s="97"/>
      <c r="BE1233" s="97"/>
      <c r="BF1233" s="97"/>
      <c r="BG1233" s="97"/>
      <c r="BH1233" s="97"/>
      <c r="BI1233" s="97"/>
      <c r="BJ1233" s="97"/>
      <c r="BK1233" s="97"/>
      <c r="BL1233" s="97"/>
      <c r="BM1233" s="97"/>
      <c r="BN1233" s="97"/>
      <c r="BO1233" s="97"/>
      <c r="BP1233" s="97"/>
      <c r="BQ1233" s="97"/>
      <c r="BR1233" s="97"/>
      <c r="BS1233" s="97"/>
      <c r="BT1233" s="97"/>
      <c r="BU1233" s="97"/>
      <c r="BV1233" s="97"/>
      <c r="BW1233" s="97"/>
      <c r="BX1233" s="97"/>
      <c r="BY1233" s="97"/>
      <c r="BZ1233" s="97"/>
      <c r="CA1233" s="97"/>
      <c r="CB1233" s="97"/>
      <c r="CC1233" s="97"/>
      <c r="CD1233" s="97"/>
      <c r="CE1233" s="97"/>
      <c r="CF1233" s="97"/>
      <c r="CG1233" s="97"/>
      <c r="CH1233" s="97"/>
    </row>
  </sheetData>
  <mergeCells count="4">
    <mergeCell ref="A34:M35"/>
    <mergeCell ref="A1:J1"/>
    <mergeCell ref="H2:I2"/>
    <mergeCell ref="A33:L33"/>
  </mergeCells>
  <phoneticPr fontId="4" type="noConversion"/>
  <printOptions horizontalCentered="1"/>
  <pageMargins left="0.5" right="0.5" top="1" bottom="1" header="0.5" footer="0.5"/>
  <pageSetup scale="69" firstPageNumber="63" orientation="landscape" useFirstPageNumber="1" r:id="rId1"/>
  <headerFooter scaleWithDoc="0" alignWithMargins="0">
    <oddHeader xml:space="preserve">&amp;C&amp;"Century Schoolbook,Regular"&amp;14Pacific Gas and Electric Company </oddHeader>
  </headerFooter>
  <colBreaks count="3" manualBreakCount="3">
    <brk id="9" max="39" man="1"/>
    <brk id="18" max="36" man="1"/>
    <brk id="28" max="36"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7"/>
  <sheetViews>
    <sheetView zoomScale="70" zoomScaleNormal="70" zoomScalePageLayoutView="90" workbookViewId="0">
      <selection activeCell="A3" sqref="A3:XFD3"/>
    </sheetView>
  </sheetViews>
  <sheetFormatPr defaultColWidth="9.140625" defaultRowHeight="15"/>
  <cols>
    <col min="1" max="1" width="12.5703125" style="185" customWidth="1"/>
    <col min="2" max="2" width="14.7109375" style="115" customWidth="1"/>
    <col min="3" max="3" width="15.28515625" style="115" customWidth="1"/>
    <col min="4" max="4" width="14.140625" style="115" customWidth="1"/>
    <col min="5" max="10" width="13.28515625" style="115" customWidth="1"/>
    <col min="11" max="11" width="14.5703125" style="115" bestFit="1" customWidth="1"/>
    <col min="12" max="12" width="13.28515625" style="115" customWidth="1"/>
    <col min="13" max="13" width="14.140625" style="115" customWidth="1"/>
    <col min="14" max="14" width="13.28515625" style="115" customWidth="1"/>
    <col min="15" max="15" width="17.42578125" style="628" bestFit="1" customWidth="1"/>
    <col min="16" max="17" width="13.28515625" style="115" customWidth="1"/>
    <col min="18" max="18" width="17.42578125" style="115" bestFit="1" customWidth="1"/>
    <col min="19" max="19" width="9.140625" style="115"/>
    <col min="20" max="20" width="13.140625" style="115" customWidth="1"/>
    <col min="21" max="21" width="9.140625" style="115"/>
    <col min="22" max="22" width="11.140625" style="115" customWidth="1"/>
    <col min="23" max="23" width="14.42578125" style="115" customWidth="1"/>
    <col min="24" max="24" width="12.42578125" style="115" customWidth="1"/>
    <col min="25" max="25" width="14" style="115" customWidth="1"/>
    <col min="26" max="16384" width="9.140625" style="115"/>
  </cols>
  <sheetData>
    <row r="1" spans="1:25">
      <c r="A1" s="1277" t="s">
        <v>883</v>
      </c>
      <c r="B1" s="1277"/>
      <c r="C1" s="1277"/>
      <c r="D1" s="1277"/>
      <c r="E1" s="1277"/>
      <c r="F1" s="1277"/>
      <c r="G1" s="1277"/>
      <c r="H1" s="1277"/>
      <c r="I1" s="1277"/>
      <c r="J1" s="1277"/>
      <c r="K1" s="1277"/>
      <c r="L1" s="1277"/>
      <c r="M1" s="1277"/>
      <c r="N1" s="1277"/>
      <c r="O1" s="1277"/>
      <c r="P1" s="1277"/>
      <c r="Q1" s="1277"/>
      <c r="R1" s="1277"/>
      <c r="S1" s="1277"/>
      <c r="T1" s="1277"/>
      <c r="U1" s="1277"/>
      <c r="V1" s="1277"/>
      <c r="W1" s="1277"/>
      <c r="X1" s="1277"/>
      <c r="Y1" s="1277"/>
    </row>
    <row r="2" spans="1:25">
      <c r="A2" s="1277" t="s">
        <v>341</v>
      </c>
      <c r="B2" s="1277"/>
      <c r="C2" s="1277"/>
      <c r="D2" s="1277"/>
      <c r="E2" s="1277"/>
      <c r="F2" s="1277"/>
      <c r="G2" s="1277"/>
      <c r="H2" s="1277"/>
      <c r="I2" s="1277"/>
      <c r="J2" s="1277"/>
      <c r="K2" s="1277"/>
      <c r="L2" s="1277"/>
      <c r="M2" s="1277"/>
      <c r="N2" s="1277"/>
      <c r="O2" s="1277"/>
      <c r="P2" s="1277"/>
      <c r="Q2" s="1277"/>
      <c r="R2" s="1277"/>
      <c r="S2" s="1277"/>
      <c r="T2" s="1277"/>
      <c r="U2" s="1277"/>
      <c r="V2" s="1277"/>
      <c r="W2" s="1277"/>
      <c r="X2" s="1277"/>
      <c r="Y2" s="1277"/>
    </row>
    <row r="3" spans="1:25" s="971" customFormat="1" ht="19.149999999999999" customHeight="1" thickBot="1">
      <c r="A3" s="1278" t="s">
        <v>871</v>
      </c>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row>
    <row r="4" spans="1:25" ht="15" customHeight="1" thickBot="1">
      <c r="A4" s="1280">
        <v>2014</v>
      </c>
      <c r="B4" s="1265" t="s">
        <v>275</v>
      </c>
      <c r="C4" s="1275"/>
      <c r="D4" s="1275"/>
      <c r="E4" s="1275"/>
      <c r="F4" s="1275"/>
      <c r="G4" s="1275"/>
      <c r="H4" s="1275"/>
      <c r="I4" s="1275"/>
      <c r="J4" s="1275"/>
      <c r="K4" s="1271"/>
      <c r="L4" s="1283" t="s">
        <v>141</v>
      </c>
      <c r="M4" s="1284"/>
      <c r="N4" s="1284"/>
      <c r="O4" s="1284"/>
      <c r="P4" s="1283" t="s">
        <v>276</v>
      </c>
      <c r="Q4" s="1284"/>
      <c r="R4" s="1284"/>
      <c r="S4" s="1284"/>
      <c r="T4" s="1285"/>
      <c r="U4" s="1286" t="s">
        <v>85</v>
      </c>
      <c r="V4" s="1287"/>
      <c r="W4" s="1292" t="s">
        <v>145</v>
      </c>
      <c r="X4" s="1295" t="s">
        <v>144</v>
      </c>
      <c r="Y4" s="1298" t="s">
        <v>277</v>
      </c>
    </row>
    <row r="5" spans="1:25" ht="14.25" customHeight="1">
      <c r="A5" s="1281"/>
      <c r="B5" s="1273" t="s">
        <v>143</v>
      </c>
      <c r="C5" s="1269"/>
      <c r="D5" s="1269"/>
      <c r="E5" s="1301"/>
      <c r="F5" s="1273" t="s">
        <v>278</v>
      </c>
      <c r="G5" s="1269"/>
      <c r="H5" s="1269"/>
      <c r="I5" s="1301"/>
      <c r="J5" s="1302" t="s">
        <v>142</v>
      </c>
      <c r="K5" s="1265" t="s">
        <v>279</v>
      </c>
      <c r="L5" s="1273" t="s">
        <v>280</v>
      </c>
      <c r="M5" s="1269" t="s">
        <v>281</v>
      </c>
      <c r="N5" s="1269" t="s">
        <v>282</v>
      </c>
      <c r="O5" s="1275" t="s">
        <v>283</v>
      </c>
      <c r="P5" s="1273" t="s">
        <v>1091</v>
      </c>
      <c r="Q5" s="1267" t="s">
        <v>284</v>
      </c>
      <c r="R5" s="1269" t="s">
        <v>451</v>
      </c>
      <c r="S5" s="1269" t="s">
        <v>1092</v>
      </c>
      <c r="T5" s="1271" t="s">
        <v>285</v>
      </c>
      <c r="U5" s="1288" t="s">
        <v>286</v>
      </c>
      <c r="V5" s="1290" t="s">
        <v>287</v>
      </c>
      <c r="W5" s="1293"/>
      <c r="X5" s="1296"/>
      <c r="Y5" s="1299"/>
    </row>
    <row r="6" spans="1:25" ht="42" customHeight="1" thickBot="1">
      <c r="A6" s="1282"/>
      <c r="B6" s="631" t="s">
        <v>1093</v>
      </c>
      <c r="C6" s="632" t="s">
        <v>1094</v>
      </c>
      <c r="D6" s="632" t="s">
        <v>1095</v>
      </c>
      <c r="E6" s="633" t="s">
        <v>288</v>
      </c>
      <c r="F6" s="631" t="s">
        <v>289</v>
      </c>
      <c r="G6" s="632" t="s">
        <v>290</v>
      </c>
      <c r="H6" s="632" t="s">
        <v>291</v>
      </c>
      <c r="I6" s="633" t="s">
        <v>292</v>
      </c>
      <c r="J6" s="1303"/>
      <c r="K6" s="1266"/>
      <c r="L6" s="1274"/>
      <c r="M6" s="1270"/>
      <c r="N6" s="1270"/>
      <c r="O6" s="1276"/>
      <c r="P6" s="1274"/>
      <c r="Q6" s="1268"/>
      <c r="R6" s="1270"/>
      <c r="S6" s="1270"/>
      <c r="T6" s="1272"/>
      <c r="U6" s="1289"/>
      <c r="V6" s="1291"/>
      <c r="W6" s="1294"/>
      <c r="X6" s="1297"/>
      <c r="Y6" s="1300"/>
    </row>
    <row r="7" spans="1:25">
      <c r="A7" s="681" t="s">
        <v>140</v>
      </c>
      <c r="B7" s="634">
        <v>0</v>
      </c>
      <c r="C7" s="635">
        <v>154</v>
      </c>
      <c r="D7" s="635">
        <v>0</v>
      </c>
      <c r="E7" s="636">
        <v>154</v>
      </c>
      <c r="F7" s="634">
        <v>16861</v>
      </c>
      <c r="G7" s="635">
        <v>10687</v>
      </c>
      <c r="H7" s="635">
        <v>865</v>
      </c>
      <c r="I7" s="636">
        <v>28413</v>
      </c>
      <c r="J7" s="637">
        <v>61</v>
      </c>
      <c r="K7" s="638">
        <v>28628</v>
      </c>
      <c r="L7" s="634">
        <v>25607</v>
      </c>
      <c r="M7" s="639">
        <v>8260</v>
      </c>
      <c r="N7" s="635">
        <v>12287</v>
      </c>
      <c r="O7" s="640">
        <v>46154</v>
      </c>
      <c r="P7" s="634" t="s">
        <v>450</v>
      </c>
      <c r="Q7" s="639">
        <v>6779</v>
      </c>
      <c r="R7" s="639">
        <v>11600</v>
      </c>
      <c r="S7" s="635">
        <v>12353</v>
      </c>
      <c r="T7" s="641">
        <v>30732</v>
      </c>
      <c r="U7" s="642">
        <v>74782</v>
      </c>
      <c r="V7" s="643">
        <v>-2104</v>
      </c>
      <c r="W7" s="644">
        <v>1383966</v>
      </c>
      <c r="X7" s="645">
        <v>1648774</v>
      </c>
      <c r="Y7" s="646">
        <v>0.83939096565084115</v>
      </c>
    </row>
    <row r="8" spans="1:25">
      <c r="A8" s="682" t="s">
        <v>139</v>
      </c>
      <c r="B8" s="647">
        <v>0</v>
      </c>
      <c r="C8" s="648">
        <v>5241</v>
      </c>
      <c r="D8" s="648">
        <v>0</v>
      </c>
      <c r="E8" s="636">
        <v>5241</v>
      </c>
      <c r="F8" s="647">
        <v>12293</v>
      </c>
      <c r="G8" s="648">
        <v>8167</v>
      </c>
      <c r="H8" s="648">
        <v>485</v>
      </c>
      <c r="I8" s="636">
        <v>20945</v>
      </c>
      <c r="J8" s="649">
        <v>94</v>
      </c>
      <c r="K8" s="650">
        <v>26280</v>
      </c>
      <c r="L8" s="647">
        <v>24234</v>
      </c>
      <c r="M8" s="639">
        <v>5681</v>
      </c>
      <c r="N8" s="635">
        <v>21427</v>
      </c>
      <c r="O8" s="640">
        <v>51342</v>
      </c>
      <c r="P8" s="634" t="s">
        <v>450</v>
      </c>
      <c r="Q8" s="651">
        <v>5486</v>
      </c>
      <c r="R8" s="639">
        <v>13736</v>
      </c>
      <c r="S8" s="635">
        <v>12420</v>
      </c>
      <c r="T8" s="641">
        <v>31642</v>
      </c>
      <c r="U8" s="642">
        <v>77622</v>
      </c>
      <c r="V8" s="643">
        <v>-5362</v>
      </c>
      <c r="W8" s="652">
        <v>1378604</v>
      </c>
      <c r="X8" s="645">
        <v>1648774</v>
      </c>
      <c r="Y8" s="646">
        <v>0.83613885226234763</v>
      </c>
    </row>
    <row r="9" spans="1:25">
      <c r="A9" s="682" t="s">
        <v>138</v>
      </c>
      <c r="B9" s="653">
        <v>0</v>
      </c>
      <c r="C9" s="654">
        <v>2622</v>
      </c>
      <c r="D9" s="654">
        <v>0</v>
      </c>
      <c r="E9" s="636">
        <v>2622</v>
      </c>
      <c r="F9" s="653">
        <v>15098</v>
      </c>
      <c r="G9" s="654">
        <v>8230</v>
      </c>
      <c r="H9" s="654">
        <v>3524</v>
      </c>
      <c r="I9" s="636">
        <v>26852</v>
      </c>
      <c r="J9" s="650">
        <v>155</v>
      </c>
      <c r="K9" s="650">
        <v>29629</v>
      </c>
      <c r="L9" s="653">
        <v>23116</v>
      </c>
      <c r="M9" s="644">
        <v>7624</v>
      </c>
      <c r="N9" s="645">
        <v>9791</v>
      </c>
      <c r="O9" s="640">
        <v>40531</v>
      </c>
      <c r="P9" s="634" t="s">
        <v>450</v>
      </c>
      <c r="Q9" s="652">
        <v>10494</v>
      </c>
      <c r="R9" s="644">
        <v>12822</v>
      </c>
      <c r="S9" s="645">
        <v>14069</v>
      </c>
      <c r="T9" s="641">
        <v>37385</v>
      </c>
      <c r="U9" s="642">
        <v>70160</v>
      </c>
      <c r="V9" s="643">
        <v>-7756</v>
      </c>
      <c r="W9" s="652">
        <v>1370848</v>
      </c>
      <c r="X9" s="645">
        <v>1648774</v>
      </c>
      <c r="Y9" s="646">
        <v>0.83143475091188968</v>
      </c>
    </row>
    <row r="10" spans="1:25">
      <c r="A10" s="682" t="s">
        <v>137</v>
      </c>
      <c r="B10" s="653">
        <v>0</v>
      </c>
      <c r="C10" s="654">
        <v>3039</v>
      </c>
      <c r="D10" s="654">
        <v>0</v>
      </c>
      <c r="E10" s="636">
        <v>3039</v>
      </c>
      <c r="F10" s="653">
        <v>11278</v>
      </c>
      <c r="G10" s="654">
        <v>12005</v>
      </c>
      <c r="H10" s="654">
        <v>388</v>
      </c>
      <c r="I10" s="636">
        <v>23671</v>
      </c>
      <c r="J10" s="650">
        <v>190</v>
      </c>
      <c r="K10" s="650">
        <v>26900</v>
      </c>
      <c r="L10" s="653">
        <v>24691</v>
      </c>
      <c r="M10" s="644">
        <v>7391</v>
      </c>
      <c r="N10" s="645">
        <v>10624</v>
      </c>
      <c r="O10" s="640">
        <v>42706</v>
      </c>
      <c r="P10" s="634" t="s">
        <v>450</v>
      </c>
      <c r="Q10" s="652">
        <v>7588</v>
      </c>
      <c r="R10" s="644">
        <v>6258</v>
      </c>
      <c r="S10" s="645">
        <v>10230</v>
      </c>
      <c r="T10" s="641">
        <v>24076</v>
      </c>
      <c r="U10" s="642">
        <v>69606</v>
      </c>
      <c r="V10" s="643">
        <v>2824</v>
      </c>
      <c r="W10" s="652">
        <v>1373672</v>
      </c>
      <c r="X10" s="645">
        <v>1648774</v>
      </c>
      <c r="Y10" s="646">
        <v>0.83314753871664637</v>
      </c>
    </row>
    <row r="11" spans="1:25">
      <c r="A11" s="682" t="s">
        <v>136</v>
      </c>
      <c r="B11" s="653">
        <v>0</v>
      </c>
      <c r="C11" s="654">
        <v>2934</v>
      </c>
      <c r="D11" s="654">
        <v>0</v>
      </c>
      <c r="E11" s="636">
        <v>2934</v>
      </c>
      <c r="F11" s="653">
        <v>10599</v>
      </c>
      <c r="G11" s="654">
        <v>7701</v>
      </c>
      <c r="H11" s="654">
        <v>769</v>
      </c>
      <c r="I11" s="636">
        <v>19069</v>
      </c>
      <c r="J11" s="650">
        <v>236</v>
      </c>
      <c r="K11" s="650">
        <v>22239</v>
      </c>
      <c r="L11" s="653">
        <v>67955</v>
      </c>
      <c r="M11" s="644">
        <v>6572</v>
      </c>
      <c r="N11" s="645">
        <v>10998</v>
      </c>
      <c r="O11" s="640">
        <v>85525</v>
      </c>
      <c r="P11" s="634" t="s">
        <v>450</v>
      </c>
      <c r="Q11" s="652">
        <v>4631</v>
      </c>
      <c r="R11" s="644">
        <v>5827</v>
      </c>
      <c r="S11" s="645">
        <v>12241</v>
      </c>
      <c r="T11" s="641">
        <v>22699</v>
      </c>
      <c r="U11" s="655">
        <v>107764</v>
      </c>
      <c r="V11" s="656">
        <v>-460</v>
      </c>
      <c r="W11" s="652">
        <v>1373212</v>
      </c>
      <c r="X11" s="645">
        <v>1648774</v>
      </c>
      <c r="Y11" s="646">
        <v>0.83286854353598494</v>
      </c>
    </row>
    <row r="12" spans="1:25">
      <c r="A12" s="682" t="s">
        <v>135</v>
      </c>
      <c r="B12" s="653">
        <v>0</v>
      </c>
      <c r="C12" s="654">
        <v>2954</v>
      </c>
      <c r="D12" s="654">
        <v>0</v>
      </c>
      <c r="E12" s="636">
        <v>2954</v>
      </c>
      <c r="F12" s="653">
        <v>9831</v>
      </c>
      <c r="G12" s="654">
        <v>11518</v>
      </c>
      <c r="H12" s="654">
        <v>361</v>
      </c>
      <c r="I12" s="636">
        <v>21710</v>
      </c>
      <c r="J12" s="650">
        <v>105</v>
      </c>
      <c r="K12" s="650">
        <v>24769</v>
      </c>
      <c r="L12" s="653">
        <v>28604</v>
      </c>
      <c r="M12" s="652">
        <v>6628</v>
      </c>
      <c r="N12" s="654">
        <v>11871</v>
      </c>
      <c r="O12" s="657">
        <v>47103</v>
      </c>
      <c r="P12" s="647" t="s">
        <v>450</v>
      </c>
      <c r="Q12" s="652">
        <v>4360</v>
      </c>
      <c r="R12" s="652">
        <v>6502</v>
      </c>
      <c r="S12" s="654">
        <v>14920</v>
      </c>
      <c r="T12" s="658">
        <v>25782</v>
      </c>
      <c r="U12" s="655">
        <v>71872</v>
      </c>
      <c r="V12" s="656">
        <v>-1013</v>
      </c>
      <c r="W12" s="652">
        <v>1372199</v>
      </c>
      <c r="X12" s="645">
        <v>1648774</v>
      </c>
      <c r="Y12" s="646">
        <v>0.83225414762726724</v>
      </c>
    </row>
    <row r="13" spans="1:25">
      <c r="A13" s="682" t="s">
        <v>134</v>
      </c>
      <c r="B13" s="653">
        <v>0</v>
      </c>
      <c r="C13" s="654">
        <v>2492</v>
      </c>
      <c r="D13" s="654">
        <v>0</v>
      </c>
      <c r="E13" s="659">
        <v>2492</v>
      </c>
      <c r="F13" s="653">
        <v>14868</v>
      </c>
      <c r="G13" s="654">
        <v>12412</v>
      </c>
      <c r="H13" s="654">
        <v>1590</v>
      </c>
      <c r="I13" s="659">
        <v>28870</v>
      </c>
      <c r="J13" s="650">
        <v>46</v>
      </c>
      <c r="K13" s="650">
        <v>31408</v>
      </c>
      <c r="L13" s="653">
        <v>38500</v>
      </c>
      <c r="M13" s="652">
        <v>7572</v>
      </c>
      <c r="N13" s="654">
        <v>11390</v>
      </c>
      <c r="O13" s="657">
        <v>57462</v>
      </c>
      <c r="P13" s="647" t="s">
        <v>450</v>
      </c>
      <c r="Q13" s="652">
        <v>3424</v>
      </c>
      <c r="R13" s="652">
        <v>5325</v>
      </c>
      <c r="S13" s="654">
        <v>12730</v>
      </c>
      <c r="T13" s="658">
        <v>21479</v>
      </c>
      <c r="U13" s="655">
        <v>88870</v>
      </c>
      <c r="V13" s="656">
        <v>9929</v>
      </c>
      <c r="W13" s="652">
        <v>1382128</v>
      </c>
      <c r="X13" s="645">
        <v>1648774</v>
      </c>
      <c r="Y13" s="646">
        <v>0.83827619795071973</v>
      </c>
    </row>
    <row r="14" spans="1:25">
      <c r="A14" s="682" t="s">
        <v>133</v>
      </c>
      <c r="B14" s="653">
        <v>0</v>
      </c>
      <c r="C14" s="654">
        <v>2633</v>
      </c>
      <c r="D14" s="654">
        <v>0</v>
      </c>
      <c r="E14" s="659">
        <v>2633</v>
      </c>
      <c r="F14" s="653">
        <v>14164</v>
      </c>
      <c r="G14" s="654">
        <v>15865</v>
      </c>
      <c r="H14" s="654">
        <v>2602</v>
      </c>
      <c r="I14" s="659">
        <v>32631</v>
      </c>
      <c r="J14" s="650">
        <v>62</v>
      </c>
      <c r="K14" s="650">
        <v>35326</v>
      </c>
      <c r="L14" s="653">
        <v>30554</v>
      </c>
      <c r="M14" s="652">
        <v>8213</v>
      </c>
      <c r="N14" s="654">
        <v>11507</v>
      </c>
      <c r="O14" s="657">
        <v>50274</v>
      </c>
      <c r="P14" s="647" t="s">
        <v>450</v>
      </c>
      <c r="Q14" s="652">
        <v>3608</v>
      </c>
      <c r="R14" s="652">
        <v>4985</v>
      </c>
      <c r="S14" s="654">
        <v>15317</v>
      </c>
      <c r="T14" s="658">
        <v>23910</v>
      </c>
      <c r="U14" s="655">
        <v>85600</v>
      </c>
      <c r="V14" s="656">
        <v>11416</v>
      </c>
      <c r="W14" s="652">
        <v>1393544</v>
      </c>
      <c r="X14" s="645">
        <v>1648774</v>
      </c>
      <c r="Y14" s="646">
        <v>0.84520013052122367</v>
      </c>
    </row>
    <row r="15" spans="1:25">
      <c r="A15" s="682" t="s">
        <v>132</v>
      </c>
      <c r="B15" s="653">
        <v>0</v>
      </c>
      <c r="C15" s="654">
        <v>0</v>
      </c>
      <c r="D15" s="654">
        <v>0</v>
      </c>
      <c r="E15" s="659">
        <v>0</v>
      </c>
      <c r="F15" s="653">
        <v>16198</v>
      </c>
      <c r="G15" s="654">
        <v>11907</v>
      </c>
      <c r="H15" s="654">
        <v>601</v>
      </c>
      <c r="I15" s="659">
        <v>28706</v>
      </c>
      <c r="J15" s="650">
        <v>45</v>
      </c>
      <c r="K15" s="650">
        <v>28751</v>
      </c>
      <c r="L15" s="653">
        <v>26281</v>
      </c>
      <c r="M15" s="652">
        <v>7903</v>
      </c>
      <c r="N15" s="654">
        <v>0</v>
      </c>
      <c r="O15" s="657">
        <v>34184</v>
      </c>
      <c r="P15" s="647" t="s">
        <v>450</v>
      </c>
      <c r="Q15" s="652">
        <v>6424</v>
      </c>
      <c r="R15" s="652">
        <v>4615</v>
      </c>
      <c r="S15" s="654">
        <v>13655</v>
      </c>
      <c r="T15" s="658">
        <v>24694</v>
      </c>
      <c r="U15" s="655">
        <v>62935</v>
      </c>
      <c r="V15" s="656">
        <v>4057</v>
      </c>
      <c r="W15" s="652">
        <v>1397601</v>
      </c>
      <c r="X15" s="645">
        <v>1648774</v>
      </c>
      <c r="Y15" s="646">
        <v>0.84766074671240565</v>
      </c>
    </row>
    <row r="16" spans="1:25">
      <c r="A16" s="682" t="s">
        <v>131</v>
      </c>
      <c r="B16" s="653">
        <v>0</v>
      </c>
      <c r="C16" s="654">
        <v>4718</v>
      </c>
      <c r="D16" s="654">
        <v>0</v>
      </c>
      <c r="E16" s="659">
        <v>4718</v>
      </c>
      <c r="F16" s="653">
        <v>13302</v>
      </c>
      <c r="G16" s="654">
        <v>17710</v>
      </c>
      <c r="H16" s="654">
        <v>1164</v>
      </c>
      <c r="I16" s="659">
        <v>32176</v>
      </c>
      <c r="J16" s="650">
        <v>30</v>
      </c>
      <c r="K16" s="650">
        <v>36924</v>
      </c>
      <c r="L16" s="653">
        <v>27470</v>
      </c>
      <c r="M16" s="652">
        <v>9849</v>
      </c>
      <c r="N16" s="654">
        <v>23315</v>
      </c>
      <c r="O16" s="657">
        <v>60634</v>
      </c>
      <c r="P16" s="647" t="s">
        <v>450</v>
      </c>
      <c r="Q16" s="652">
        <v>7980</v>
      </c>
      <c r="R16" s="652">
        <v>6474</v>
      </c>
      <c r="S16" s="654">
        <v>13322</v>
      </c>
      <c r="T16" s="658">
        <v>27776</v>
      </c>
      <c r="U16" s="655">
        <v>97558</v>
      </c>
      <c r="V16" s="656">
        <v>9148</v>
      </c>
      <c r="W16" s="652">
        <v>1406749</v>
      </c>
      <c r="X16" s="645">
        <v>1648774</v>
      </c>
      <c r="Y16" s="646">
        <v>0.85320911173999592</v>
      </c>
    </row>
    <row r="17" spans="1:25">
      <c r="A17" s="682" t="s">
        <v>130</v>
      </c>
      <c r="B17" s="653">
        <v>0</v>
      </c>
      <c r="C17" s="654">
        <v>2536</v>
      </c>
      <c r="D17" s="654">
        <v>0</v>
      </c>
      <c r="E17" s="659">
        <v>2536</v>
      </c>
      <c r="F17" s="653">
        <v>11330</v>
      </c>
      <c r="G17" s="654">
        <v>12888</v>
      </c>
      <c r="H17" s="654">
        <v>666</v>
      </c>
      <c r="I17" s="659">
        <v>24884</v>
      </c>
      <c r="J17" s="650">
        <v>151</v>
      </c>
      <c r="K17" s="650">
        <v>27571</v>
      </c>
      <c r="L17" s="653">
        <v>23748</v>
      </c>
      <c r="M17" s="652">
        <v>7581</v>
      </c>
      <c r="N17" s="654">
        <v>12839</v>
      </c>
      <c r="O17" s="657">
        <v>44168</v>
      </c>
      <c r="P17" s="647" t="s">
        <v>450</v>
      </c>
      <c r="Q17" s="652">
        <v>7663</v>
      </c>
      <c r="R17" s="652">
        <v>4505</v>
      </c>
      <c r="S17" s="654">
        <v>9757</v>
      </c>
      <c r="T17" s="658">
        <v>21925</v>
      </c>
      <c r="U17" s="655">
        <v>71739</v>
      </c>
      <c r="V17" s="656">
        <v>5646</v>
      </c>
      <c r="W17" s="652">
        <v>1412395</v>
      </c>
      <c r="X17" s="645">
        <v>1648774</v>
      </c>
      <c r="Y17" s="646">
        <v>0.85663347432698478</v>
      </c>
    </row>
    <row r="18" spans="1:25" ht="15.75" thickBot="1">
      <c r="A18" s="683" t="s">
        <v>129</v>
      </c>
      <c r="B18" s="660">
        <v>0</v>
      </c>
      <c r="C18" s="661">
        <v>2192</v>
      </c>
      <c r="D18" s="661">
        <v>0</v>
      </c>
      <c r="E18" s="662">
        <v>2192</v>
      </c>
      <c r="F18" s="660">
        <v>9955</v>
      </c>
      <c r="G18" s="661">
        <v>14142</v>
      </c>
      <c r="H18" s="661">
        <v>1007</v>
      </c>
      <c r="I18" s="662">
        <v>25104</v>
      </c>
      <c r="J18" s="663">
        <v>62</v>
      </c>
      <c r="K18" s="663">
        <v>27358</v>
      </c>
      <c r="L18" s="660">
        <v>27694</v>
      </c>
      <c r="M18" s="664">
        <v>9811</v>
      </c>
      <c r="N18" s="661">
        <v>11977</v>
      </c>
      <c r="O18" s="665">
        <v>49482</v>
      </c>
      <c r="P18" s="666" t="s">
        <v>450</v>
      </c>
      <c r="Q18" s="664">
        <v>8298</v>
      </c>
      <c r="R18" s="664">
        <v>6378</v>
      </c>
      <c r="S18" s="661">
        <v>11743</v>
      </c>
      <c r="T18" s="667">
        <v>26419</v>
      </c>
      <c r="U18" s="668">
        <v>76840</v>
      </c>
      <c r="V18" s="669">
        <v>939</v>
      </c>
      <c r="W18" s="664">
        <v>1413334</v>
      </c>
      <c r="X18" s="670">
        <v>1648774</v>
      </c>
      <c r="Y18" s="671">
        <v>0.85720298840229159</v>
      </c>
    </row>
    <row r="19" spans="1:25" ht="15.75" thickBot="1">
      <c r="A19" s="916" t="s">
        <v>128</v>
      </c>
      <c r="B19" s="672">
        <v>0</v>
      </c>
      <c r="C19" s="673">
        <v>31515</v>
      </c>
      <c r="D19" s="673">
        <v>0</v>
      </c>
      <c r="E19" s="674">
        <v>31515</v>
      </c>
      <c r="F19" s="672">
        <v>155777</v>
      </c>
      <c r="G19" s="673">
        <v>143232</v>
      </c>
      <c r="H19" s="673">
        <v>14022</v>
      </c>
      <c r="I19" s="674">
        <v>313031</v>
      </c>
      <c r="J19" s="675">
        <v>1237</v>
      </c>
      <c r="K19" s="675">
        <v>345783</v>
      </c>
      <c r="L19" s="672">
        <v>368454</v>
      </c>
      <c r="M19" s="676">
        <v>93085</v>
      </c>
      <c r="N19" s="673">
        <v>148026</v>
      </c>
      <c r="O19" s="677">
        <v>609565</v>
      </c>
      <c r="P19" s="678" t="s">
        <v>450</v>
      </c>
      <c r="Q19" s="676">
        <v>76735</v>
      </c>
      <c r="R19" s="676">
        <v>89027</v>
      </c>
      <c r="S19" s="673">
        <v>152757</v>
      </c>
      <c r="T19" s="679">
        <v>318519</v>
      </c>
      <c r="U19" s="672">
        <v>955348</v>
      </c>
      <c r="V19" s="674">
        <v>27264</v>
      </c>
      <c r="W19" s="676">
        <v>1413334</v>
      </c>
      <c r="X19" s="673">
        <v>1648774</v>
      </c>
      <c r="Y19" s="680">
        <v>0.85720298840229159</v>
      </c>
    </row>
    <row r="20" spans="1:25">
      <c r="A20" s="621"/>
      <c r="B20" s="622"/>
      <c r="C20" s="622"/>
      <c r="D20" s="622"/>
      <c r="E20" s="622"/>
      <c r="F20" s="622"/>
      <c r="G20" s="622"/>
      <c r="H20" s="622"/>
      <c r="I20" s="622"/>
      <c r="J20" s="622"/>
      <c r="K20" s="622"/>
      <c r="L20" s="622"/>
      <c r="M20" s="622"/>
      <c r="N20" s="622"/>
      <c r="O20" s="622"/>
      <c r="P20" s="622"/>
      <c r="Q20" s="622"/>
      <c r="R20" s="622"/>
      <c r="S20" s="622"/>
      <c r="T20" s="622"/>
      <c r="U20" s="622"/>
      <c r="V20" s="623"/>
      <c r="W20" s="624"/>
      <c r="X20" s="624"/>
      <c r="Y20" s="624"/>
    </row>
    <row r="21" spans="1:25" s="104" customFormat="1">
      <c r="A21" s="941" t="s">
        <v>1157</v>
      </c>
      <c r="B21" s="942"/>
      <c r="C21" s="942"/>
      <c r="D21" s="942"/>
      <c r="E21" s="942"/>
      <c r="F21" s="942"/>
      <c r="G21" s="942"/>
      <c r="H21" s="942"/>
      <c r="I21" s="942"/>
      <c r="J21" s="942"/>
      <c r="K21" s="942"/>
      <c r="L21" s="942"/>
      <c r="M21" s="942"/>
      <c r="N21" s="942"/>
      <c r="O21" s="942"/>
      <c r="P21" s="942"/>
      <c r="Q21" s="942"/>
      <c r="R21" s="942"/>
      <c r="S21" s="942"/>
      <c r="T21" s="942"/>
      <c r="U21" s="942"/>
      <c r="V21" s="943"/>
      <c r="W21" s="942"/>
      <c r="X21" s="942"/>
      <c r="Y21" s="942"/>
    </row>
    <row r="22" spans="1:25" s="104" customFormat="1">
      <c r="A22" s="941" t="s">
        <v>1158</v>
      </c>
      <c r="B22" s="942"/>
      <c r="C22" s="942"/>
      <c r="D22" s="942"/>
      <c r="E22" s="942"/>
      <c r="F22" s="942"/>
      <c r="G22" s="942"/>
      <c r="H22" s="942"/>
      <c r="I22" s="942"/>
      <c r="J22" s="942"/>
      <c r="K22" s="942"/>
      <c r="L22" s="942"/>
      <c r="M22" s="942"/>
      <c r="N22" s="942"/>
      <c r="O22" s="942"/>
      <c r="P22" s="942"/>
      <c r="Q22" s="942"/>
      <c r="R22" s="942"/>
      <c r="S22" s="942"/>
      <c r="T22" s="942"/>
      <c r="U22" s="942"/>
      <c r="V22" s="943"/>
      <c r="W22" s="942"/>
      <c r="X22" s="942"/>
      <c r="Y22" s="942"/>
    </row>
    <row r="23" spans="1:25" s="104" customFormat="1">
      <c r="A23" s="941" t="s">
        <v>1159</v>
      </c>
      <c r="B23" s="942"/>
      <c r="C23" s="942"/>
      <c r="D23" s="942"/>
      <c r="E23" s="942"/>
      <c r="F23" s="942"/>
      <c r="G23" s="942"/>
      <c r="H23" s="942"/>
      <c r="I23" s="942"/>
      <c r="J23" s="942"/>
      <c r="K23" s="942"/>
      <c r="L23" s="942"/>
      <c r="M23" s="942"/>
      <c r="N23" s="942"/>
      <c r="O23" s="942"/>
      <c r="P23" s="942"/>
      <c r="Q23" s="942"/>
      <c r="R23" s="942"/>
      <c r="S23" s="942"/>
      <c r="T23" s="942"/>
      <c r="U23" s="942"/>
      <c r="V23" s="943"/>
      <c r="W23" s="942"/>
      <c r="X23" s="942"/>
      <c r="Y23" s="942"/>
    </row>
    <row r="24" spans="1:25" s="104" customFormat="1">
      <c r="A24" s="941" t="s">
        <v>1160</v>
      </c>
      <c r="B24" s="942"/>
      <c r="C24" s="942"/>
      <c r="D24" s="942"/>
      <c r="E24" s="942"/>
      <c r="F24" s="942"/>
      <c r="G24" s="942"/>
      <c r="H24" s="942"/>
      <c r="I24" s="942"/>
      <c r="J24" s="942"/>
      <c r="K24" s="942"/>
      <c r="L24" s="942"/>
      <c r="M24" s="942"/>
      <c r="N24" s="942"/>
      <c r="O24" s="942"/>
      <c r="P24" s="942"/>
      <c r="Q24" s="942"/>
      <c r="R24" s="942"/>
      <c r="S24" s="942"/>
      <c r="T24" s="942"/>
      <c r="U24" s="942"/>
      <c r="V24" s="943"/>
      <c r="W24" s="942"/>
      <c r="X24" s="942"/>
      <c r="Y24" s="942"/>
    </row>
    <row r="25" spans="1:25" s="104" customFormat="1">
      <c r="A25" s="941" t="s">
        <v>1161</v>
      </c>
      <c r="B25" s="942"/>
      <c r="C25" s="942"/>
      <c r="D25" s="942"/>
      <c r="E25" s="942"/>
      <c r="F25" s="942"/>
      <c r="G25" s="942"/>
      <c r="H25" s="942"/>
      <c r="I25" s="942"/>
      <c r="J25" s="942"/>
      <c r="K25" s="942"/>
      <c r="L25" s="942"/>
      <c r="M25" s="942"/>
      <c r="N25" s="942"/>
      <c r="O25" s="942"/>
      <c r="P25" s="942"/>
      <c r="Q25" s="942"/>
      <c r="R25" s="942"/>
      <c r="S25" s="942"/>
      <c r="T25" s="942"/>
      <c r="U25" s="942"/>
      <c r="V25" s="943"/>
      <c r="W25" s="942"/>
      <c r="X25" s="942"/>
      <c r="Y25" s="942"/>
    </row>
    <row r="26" spans="1:25">
      <c r="A26" s="625"/>
      <c r="B26" s="625"/>
      <c r="C26" s="625"/>
      <c r="D26" s="625"/>
      <c r="E26" s="625"/>
      <c r="F26" s="625"/>
      <c r="G26" s="625"/>
      <c r="H26" s="625"/>
      <c r="I26" s="625"/>
      <c r="J26" s="625"/>
      <c r="K26" s="625"/>
      <c r="L26" s="625"/>
      <c r="M26" s="625"/>
      <c r="N26" s="625"/>
      <c r="O26" s="625"/>
      <c r="P26" s="625"/>
      <c r="Q26" s="625"/>
      <c r="R26" s="625"/>
      <c r="S26" s="625"/>
      <c r="T26" s="625"/>
      <c r="U26" s="625"/>
      <c r="V26" s="626"/>
      <c r="W26" s="625"/>
      <c r="X26" s="625"/>
      <c r="Y26" s="625"/>
    </row>
    <row r="27" spans="1:25">
      <c r="A27" s="627"/>
      <c r="B27" s="625"/>
      <c r="C27" s="625"/>
      <c r="D27" s="625"/>
      <c r="E27" s="625"/>
      <c r="F27" s="625"/>
      <c r="G27" s="625"/>
      <c r="H27" s="625"/>
      <c r="I27" s="625"/>
      <c r="J27" s="625"/>
      <c r="K27" s="625"/>
      <c r="L27" s="625"/>
      <c r="M27" s="625"/>
      <c r="N27" s="625"/>
      <c r="O27" s="625"/>
      <c r="P27" s="625"/>
      <c r="Q27" s="625"/>
      <c r="R27" s="625"/>
      <c r="S27" s="625"/>
      <c r="T27" s="625"/>
      <c r="U27" s="625"/>
      <c r="V27" s="626"/>
      <c r="W27" s="625"/>
      <c r="X27" s="625"/>
      <c r="Y27" s="625"/>
    </row>
  </sheetData>
  <mergeCells count="26">
    <mergeCell ref="A2:Y2"/>
    <mergeCell ref="A1:Y1"/>
    <mergeCell ref="A3:Y3"/>
    <mergeCell ref="A4:A6"/>
    <mergeCell ref="B4:K4"/>
    <mergeCell ref="L4:O4"/>
    <mergeCell ref="P4:T4"/>
    <mergeCell ref="U4:V4"/>
    <mergeCell ref="U5:U6"/>
    <mergeCell ref="V5:V6"/>
    <mergeCell ref="W4:W6"/>
    <mergeCell ref="X4:X6"/>
    <mergeCell ref="Y4:Y6"/>
    <mergeCell ref="B5:E5"/>
    <mergeCell ref="F5:I5"/>
    <mergeCell ref="J5:J6"/>
    <mergeCell ref="K5:K6"/>
    <mergeCell ref="Q5:Q6"/>
    <mergeCell ref="R5:R6"/>
    <mergeCell ref="S5:S6"/>
    <mergeCell ref="T5:T6"/>
    <mergeCell ref="L5:L6"/>
    <mergeCell ref="M5:M6"/>
    <mergeCell ref="N5:N6"/>
    <mergeCell ref="O5:O6"/>
    <mergeCell ref="P5:P6"/>
  </mergeCells>
  <printOptions horizontalCentered="1"/>
  <pageMargins left="0.5" right="0.5" top="1" bottom="1" header="0.5" footer="0.5"/>
  <pageSetup scale="38" firstPageNumber="98" orientation="landscape" useFirstPageNumber="1" r:id="rId1"/>
  <headerFooter scaleWithDoc="0" alignWithMargins="0">
    <oddHeader>&amp;C&amp;"Century Schoolbook,Bold"&amp;14Pacific Gas &amp; Electric Company</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zoomScale="80" zoomScaleNormal="80" zoomScalePageLayoutView="80" workbookViewId="0">
      <selection activeCell="A3" sqref="A3:XFD3"/>
    </sheetView>
  </sheetViews>
  <sheetFormatPr defaultColWidth="8.85546875" defaultRowHeight="15"/>
  <cols>
    <col min="1" max="1" width="12.5703125" style="101" customWidth="1"/>
    <col min="2" max="2" width="12.7109375" style="101" customWidth="1"/>
    <col min="3" max="3" width="11.5703125" style="101" customWidth="1"/>
    <col min="4" max="4" width="13" style="101" customWidth="1"/>
    <col min="5" max="5" width="14.140625" style="101" customWidth="1"/>
    <col min="6" max="6" width="15.28515625" style="101" customWidth="1"/>
    <col min="7" max="7" width="13.42578125" style="101" customWidth="1"/>
    <col min="8" max="8" width="14.28515625" style="101" customWidth="1"/>
    <col min="9" max="9" width="14" style="101" customWidth="1"/>
    <col min="10" max="16384" width="8.85546875" style="101"/>
  </cols>
  <sheetData>
    <row r="1" spans="1:9">
      <c r="A1" s="1304" t="s">
        <v>883</v>
      </c>
      <c r="B1" s="1305"/>
      <c r="C1" s="1305"/>
      <c r="D1" s="1305"/>
      <c r="E1" s="1305"/>
      <c r="F1" s="1305"/>
      <c r="G1" s="1305"/>
      <c r="H1" s="1305"/>
      <c r="I1" s="1305"/>
    </row>
    <row r="2" spans="1:9">
      <c r="A2" s="1308" t="s">
        <v>574</v>
      </c>
      <c r="B2" s="1309"/>
      <c r="C2" s="1309"/>
      <c r="D2" s="1309"/>
      <c r="E2" s="1309"/>
      <c r="F2" s="1309"/>
      <c r="G2" s="1309"/>
      <c r="H2" s="1309"/>
      <c r="I2" s="1309"/>
    </row>
    <row r="3" spans="1:9" s="780" customFormat="1" ht="20.45" customHeight="1" thickBot="1">
      <c r="A3" s="1313" t="s">
        <v>872</v>
      </c>
      <c r="B3" s="1314"/>
      <c r="C3" s="1314"/>
      <c r="D3" s="1314"/>
      <c r="E3" s="1314"/>
      <c r="F3" s="1314"/>
      <c r="G3" s="1314"/>
      <c r="H3" s="1314"/>
      <c r="I3" s="1314"/>
    </row>
    <row r="4" spans="1:9" ht="69.75" customHeight="1" thickBot="1">
      <c r="A4" s="684">
        <v>2014</v>
      </c>
      <c r="B4" s="685" t="s">
        <v>231</v>
      </c>
      <c r="C4" s="685" t="s">
        <v>232</v>
      </c>
      <c r="D4" s="686" t="s">
        <v>233</v>
      </c>
      <c r="E4" s="685" t="s">
        <v>234</v>
      </c>
      <c r="F4" s="685" t="s">
        <v>1096</v>
      </c>
      <c r="G4" s="685" t="s">
        <v>1097</v>
      </c>
      <c r="H4" s="687" t="s">
        <v>235</v>
      </c>
      <c r="I4" s="688" t="s">
        <v>236</v>
      </c>
    </row>
    <row r="5" spans="1:9">
      <c r="A5" s="689" t="s">
        <v>140</v>
      </c>
      <c r="B5" s="645">
        <v>1383966</v>
      </c>
      <c r="C5" s="690">
        <v>3144</v>
      </c>
      <c r="D5" s="691">
        <v>2.2717321090257999E-3</v>
      </c>
      <c r="E5" s="690">
        <v>2031</v>
      </c>
      <c r="F5" s="690">
        <v>112</v>
      </c>
      <c r="G5" s="690">
        <v>2143</v>
      </c>
      <c r="H5" s="691">
        <v>0.68161577608142498</v>
      </c>
      <c r="I5" s="692">
        <v>1.5484484445427128E-3</v>
      </c>
    </row>
    <row r="6" spans="1:9">
      <c r="A6" s="693" t="s">
        <v>139</v>
      </c>
      <c r="B6" s="645">
        <v>1378604</v>
      </c>
      <c r="C6" s="654">
        <v>1713</v>
      </c>
      <c r="D6" s="691">
        <v>1.2425613156497443E-3</v>
      </c>
      <c r="E6" s="694">
        <v>1036</v>
      </c>
      <c r="F6" s="694">
        <v>89</v>
      </c>
      <c r="G6" s="690">
        <v>1125</v>
      </c>
      <c r="H6" s="691">
        <v>0.65674255691768824</v>
      </c>
      <c r="I6" s="692">
        <v>8.1604289556681982E-4</v>
      </c>
    </row>
    <row r="7" spans="1:9">
      <c r="A7" s="693" t="s">
        <v>138</v>
      </c>
      <c r="B7" s="645">
        <v>1370848</v>
      </c>
      <c r="C7" s="654">
        <v>4734</v>
      </c>
      <c r="D7" s="691">
        <v>3.4533369126263451E-3</v>
      </c>
      <c r="E7" s="654">
        <v>2306</v>
      </c>
      <c r="F7" s="654">
        <v>377</v>
      </c>
      <c r="G7" s="690">
        <v>2683</v>
      </c>
      <c r="H7" s="691">
        <v>0.56675116180819607</v>
      </c>
      <c r="I7" s="692">
        <v>1.9571827073461097E-3</v>
      </c>
    </row>
    <row r="8" spans="1:9">
      <c r="A8" s="693" t="s">
        <v>137</v>
      </c>
      <c r="B8" s="645">
        <v>1373672</v>
      </c>
      <c r="C8" s="654">
        <v>4616</v>
      </c>
      <c r="D8" s="691">
        <v>3.3603363830667001E-3</v>
      </c>
      <c r="E8" s="654">
        <v>2324</v>
      </c>
      <c r="F8" s="654">
        <v>347</v>
      </c>
      <c r="G8" s="690">
        <v>2671</v>
      </c>
      <c r="H8" s="691">
        <v>0.5786395147313691</v>
      </c>
      <c r="I8" s="692">
        <v>1.9444234140318796E-3</v>
      </c>
    </row>
    <row r="9" spans="1:9">
      <c r="A9" s="693" t="s">
        <v>136</v>
      </c>
      <c r="B9" s="645">
        <v>1373212</v>
      </c>
      <c r="C9" s="654">
        <v>3756</v>
      </c>
      <c r="D9" s="695">
        <v>2.7351931092941223E-3</v>
      </c>
      <c r="E9" s="654">
        <v>1943</v>
      </c>
      <c r="F9" s="654">
        <v>228</v>
      </c>
      <c r="G9" s="690">
        <v>2171</v>
      </c>
      <c r="H9" s="691">
        <v>0.57800851970181044</v>
      </c>
      <c r="I9" s="692">
        <v>1.5809649202016877E-3</v>
      </c>
    </row>
    <row r="10" spans="1:9">
      <c r="A10" s="693" t="s">
        <v>135</v>
      </c>
      <c r="B10" s="645">
        <v>1372199</v>
      </c>
      <c r="C10" s="654">
        <v>3834</v>
      </c>
      <c r="D10" s="696">
        <v>2.7940553811801349E-3</v>
      </c>
      <c r="E10" s="654">
        <v>2045</v>
      </c>
      <c r="F10" s="654">
        <v>312</v>
      </c>
      <c r="G10" s="690">
        <v>2357</v>
      </c>
      <c r="H10" s="691">
        <v>0.61476264997391761</v>
      </c>
      <c r="I10" s="692">
        <v>1.7176808903081842E-3</v>
      </c>
    </row>
    <row r="11" spans="1:9">
      <c r="A11" s="693" t="s">
        <v>134</v>
      </c>
      <c r="B11" s="645">
        <v>1382128</v>
      </c>
      <c r="C11" s="654">
        <v>4901</v>
      </c>
      <c r="D11" s="696">
        <v>3.5459812694627413E-3</v>
      </c>
      <c r="E11" s="654">
        <v>2622</v>
      </c>
      <c r="F11" s="654">
        <v>385</v>
      </c>
      <c r="G11" s="690">
        <v>3007</v>
      </c>
      <c r="H11" s="691">
        <v>0.61354825545806979</v>
      </c>
      <c r="I11" s="692">
        <v>2.1756306217658567E-3</v>
      </c>
    </row>
    <row r="12" spans="1:9">
      <c r="A12" s="693" t="s">
        <v>133</v>
      </c>
      <c r="B12" s="645">
        <v>1393544</v>
      </c>
      <c r="C12" s="654">
        <v>4590</v>
      </c>
      <c r="D12" s="696">
        <v>3.2937603692456069E-3</v>
      </c>
      <c r="E12" s="654">
        <v>2440</v>
      </c>
      <c r="F12" s="654">
        <v>354</v>
      </c>
      <c r="G12" s="690">
        <v>2794</v>
      </c>
      <c r="H12" s="691">
        <v>0.60871459694989105</v>
      </c>
      <c r="I12" s="692">
        <v>2.0049600156148641E-3</v>
      </c>
    </row>
    <row r="13" spans="1:9">
      <c r="A13" s="693" t="s">
        <v>132</v>
      </c>
      <c r="B13" s="645">
        <v>1397601</v>
      </c>
      <c r="C13" s="654">
        <v>4556</v>
      </c>
      <c r="D13" s="696">
        <v>3.2598717373556545E-3</v>
      </c>
      <c r="E13" s="654">
        <v>2353</v>
      </c>
      <c r="F13" s="654">
        <v>373</v>
      </c>
      <c r="G13" s="690">
        <v>2726</v>
      </c>
      <c r="H13" s="691">
        <v>0.59833187006145738</v>
      </c>
      <c r="I13" s="692">
        <v>1.9504851527725009E-3</v>
      </c>
    </row>
    <row r="14" spans="1:9">
      <c r="A14" s="693" t="s">
        <v>131</v>
      </c>
      <c r="B14" s="645">
        <v>1406749</v>
      </c>
      <c r="C14" s="654">
        <v>4689</v>
      </c>
      <c r="D14" s="696">
        <v>3.3332172263850907E-3</v>
      </c>
      <c r="E14" s="654">
        <v>2636</v>
      </c>
      <c r="F14" s="654">
        <v>355</v>
      </c>
      <c r="G14" s="690">
        <v>2991</v>
      </c>
      <c r="H14" s="691">
        <v>0.63787587971849014</v>
      </c>
      <c r="I14" s="692">
        <v>2.1261788705732153E-3</v>
      </c>
    </row>
    <row r="15" spans="1:9">
      <c r="A15" s="693" t="s">
        <v>130</v>
      </c>
      <c r="B15" s="645">
        <v>1412395</v>
      </c>
      <c r="C15" s="654">
        <v>7047</v>
      </c>
      <c r="D15" s="696">
        <v>4.9893974419337366E-3</v>
      </c>
      <c r="E15" s="654">
        <v>4276</v>
      </c>
      <c r="F15" s="654">
        <v>617</v>
      </c>
      <c r="G15" s="694">
        <v>4893</v>
      </c>
      <c r="H15" s="696">
        <v>0.69433801617709667</v>
      </c>
      <c r="I15" s="697">
        <v>3.4643283217513513E-3</v>
      </c>
    </row>
    <row r="16" spans="1:9" ht="15.75" thickBot="1">
      <c r="A16" s="698" t="s">
        <v>129</v>
      </c>
      <c r="B16" s="670">
        <v>1413334</v>
      </c>
      <c r="C16" s="661">
        <v>7147</v>
      </c>
      <c r="D16" s="699">
        <v>5.0568372373409253E-3</v>
      </c>
      <c r="E16" s="661">
        <v>3703</v>
      </c>
      <c r="F16" s="661">
        <v>662</v>
      </c>
      <c r="G16" s="700">
        <v>4365</v>
      </c>
      <c r="H16" s="699">
        <v>0.61074576745487619</v>
      </c>
      <c r="I16" s="701">
        <v>3.0884419394141796E-3</v>
      </c>
    </row>
    <row r="17" spans="1:9" ht="15.75" thickBot="1">
      <c r="A17" s="906" t="s">
        <v>128</v>
      </c>
      <c r="B17" s="702">
        <v>1413334</v>
      </c>
      <c r="C17" s="702">
        <v>54727</v>
      </c>
      <c r="D17" s="703">
        <v>3.8721915697209577E-2</v>
      </c>
      <c r="E17" s="702">
        <v>29715</v>
      </c>
      <c r="F17" s="702">
        <v>4211</v>
      </c>
      <c r="G17" s="702">
        <v>33926</v>
      </c>
      <c r="H17" s="703">
        <v>0.61991338827269904</v>
      </c>
      <c r="I17" s="704">
        <v>2.4004233960267001E-2</v>
      </c>
    </row>
    <row r="18" spans="1:9">
      <c r="A18" s="705"/>
      <c r="B18" s="706"/>
      <c r="C18" s="706"/>
      <c r="D18" s="707"/>
      <c r="E18" s="706"/>
      <c r="F18" s="706"/>
      <c r="G18" s="706"/>
      <c r="H18" s="707"/>
      <c r="I18" s="707"/>
    </row>
    <row r="19" spans="1:9" s="110" customFormat="1" ht="12.75">
      <c r="A19" s="1310" t="s">
        <v>1150</v>
      </c>
      <c r="B19" s="1311"/>
      <c r="C19" s="1311"/>
      <c r="D19" s="1311"/>
      <c r="E19" s="1311"/>
      <c r="F19" s="1311"/>
      <c r="G19" s="1311"/>
      <c r="H19" s="1311"/>
      <c r="I19" s="1311"/>
    </row>
    <row r="20" spans="1:9" s="110" customFormat="1" ht="12.75">
      <c r="A20" s="1310" t="s">
        <v>1151</v>
      </c>
      <c r="B20" s="1311"/>
      <c r="C20" s="1311"/>
      <c r="D20" s="1311"/>
      <c r="E20" s="1311"/>
      <c r="F20" s="1311"/>
      <c r="G20" s="1311"/>
      <c r="H20" s="1311"/>
      <c r="I20" s="1311"/>
    </row>
    <row r="21" spans="1:9" ht="17.25">
      <c r="A21" s="708"/>
      <c r="B21" s="709"/>
      <c r="C21" s="709"/>
      <c r="D21" s="709"/>
      <c r="E21" s="709"/>
      <c r="F21" s="709"/>
      <c r="G21" s="709"/>
      <c r="H21" s="709"/>
      <c r="I21" s="709"/>
    </row>
    <row r="22" spans="1:9">
      <c r="A22" s="625"/>
      <c r="B22" s="706"/>
      <c r="C22" s="706"/>
      <c r="D22" s="707"/>
      <c r="E22" s="706"/>
      <c r="F22" s="706"/>
      <c r="G22" s="706"/>
      <c r="H22" s="707"/>
      <c r="I22" s="707"/>
    </row>
    <row r="23" spans="1:9" ht="34.5" customHeight="1">
      <c r="A23" s="1304" t="s">
        <v>874</v>
      </c>
      <c r="B23" s="1305"/>
      <c r="C23" s="1305"/>
      <c r="D23" s="1305"/>
      <c r="E23" s="1305"/>
      <c r="F23" s="1305"/>
      <c r="G23" s="1305"/>
      <c r="H23" s="1305"/>
      <c r="I23" s="1305"/>
    </row>
    <row r="24" spans="1:9" ht="9.75" customHeight="1" thickBot="1">
      <c r="A24" s="1312" t="s">
        <v>873</v>
      </c>
      <c r="B24" s="1312"/>
      <c r="C24" s="1312"/>
      <c r="D24" s="1312"/>
      <c r="E24" s="1312"/>
      <c r="F24" s="1312"/>
      <c r="G24" s="1312"/>
      <c r="H24" s="1312"/>
      <c r="I24" s="1312"/>
    </row>
    <row r="25" spans="1:9" ht="78" thickBot="1">
      <c r="A25" s="684">
        <v>2014</v>
      </c>
      <c r="B25" s="685" t="s">
        <v>231</v>
      </c>
      <c r="C25" s="685" t="s">
        <v>232</v>
      </c>
      <c r="D25" s="686" t="s">
        <v>233</v>
      </c>
      <c r="E25" s="685" t="s">
        <v>234</v>
      </c>
      <c r="F25" s="685" t="s">
        <v>1096</v>
      </c>
      <c r="G25" s="685" t="s">
        <v>1097</v>
      </c>
      <c r="H25" s="687" t="s">
        <v>235</v>
      </c>
      <c r="I25" s="688" t="s">
        <v>236</v>
      </c>
    </row>
    <row r="26" spans="1:9">
      <c r="A26" s="689" t="s">
        <v>140</v>
      </c>
      <c r="B26" s="645">
        <v>1383966</v>
      </c>
      <c r="C26" s="654">
        <v>9362</v>
      </c>
      <c r="D26" s="695">
        <v>6.7646170498408195E-3</v>
      </c>
      <c r="E26" s="654">
        <v>8228</v>
      </c>
      <c r="F26" s="654">
        <v>495</v>
      </c>
      <c r="G26" s="690">
        <v>8723</v>
      </c>
      <c r="H26" s="710">
        <v>0.93174535355693233</v>
      </c>
      <c r="I26" s="711">
        <v>6.3029005047811866E-3</v>
      </c>
    </row>
    <row r="27" spans="1:9">
      <c r="A27" s="693" t="s">
        <v>139</v>
      </c>
      <c r="B27" s="645">
        <v>1378604</v>
      </c>
      <c r="C27" s="654">
        <v>6773</v>
      </c>
      <c r="D27" s="695">
        <v>4.9129409170436183E-3</v>
      </c>
      <c r="E27" s="654">
        <v>5976</v>
      </c>
      <c r="F27" s="654">
        <v>357</v>
      </c>
      <c r="G27" s="690">
        <v>6333</v>
      </c>
      <c r="H27" s="710">
        <v>0.93503617304001185</v>
      </c>
      <c r="I27" s="711">
        <v>4.5937774734441505E-3</v>
      </c>
    </row>
    <row r="28" spans="1:9">
      <c r="A28" s="693" t="s">
        <v>138</v>
      </c>
      <c r="B28" s="645">
        <v>1370848</v>
      </c>
      <c r="C28" s="654">
        <v>1167</v>
      </c>
      <c r="D28" s="695">
        <v>8.5129788277037274E-4</v>
      </c>
      <c r="E28" s="654">
        <v>1019</v>
      </c>
      <c r="F28" s="654">
        <v>65</v>
      </c>
      <c r="G28" s="690">
        <v>1084</v>
      </c>
      <c r="H28" s="710">
        <v>0.92887746358183376</v>
      </c>
      <c r="I28" s="711">
        <v>7.9075141810032912E-4</v>
      </c>
    </row>
    <row r="29" spans="1:9">
      <c r="A29" s="693" t="s">
        <v>137</v>
      </c>
      <c r="B29" s="645">
        <v>1373672</v>
      </c>
      <c r="C29" s="654">
        <v>1310</v>
      </c>
      <c r="D29" s="695">
        <v>9.5364832361728269E-4</v>
      </c>
      <c r="E29" s="654">
        <v>1142</v>
      </c>
      <c r="F29" s="654">
        <v>68</v>
      </c>
      <c r="G29" s="690">
        <v>1210</v>
      </c>
      <c r="H29" s="691">
        <v>0.92366412213740456</v>
      </c>
      <c r="I29" s="692">
        <v>8.8085074166176496E-4</v>
      </c>
    </row>
    <row r="30" spans="1:9">
      <c r="A30" s="693" t="s">
        <v>136</v>
      </c>
      <c r="B30" s="645">
        <v>1373212</v>
      </c>
      <c r="C30" s="654">
        <v>810</v>
      </c>
      <c r="D30" s="695">
        <v>5.8985793890528192E-4</v>
      </c>
      <c r="E30" s="654">
        <v>699</v>
      </c>
      <c r="F30" s="654">
        <v>29</v>
      </c>
      <c r="G30" s="690">
        <v>728</v>
      </c>
      <c r="H30" s="710">
        <v>0.89876543209876547</v>
      </c>
      <c r="I30" s="711">
        <v>5.3014392533709293E-4</v>
      </c>
    </row>
    <row r="31" spans="1:9">
      <c r="A31" s="693" t="s">
        <v>135</v>
      </c>
      <c r="B31" s="645">
        <v>1372199</v>
      </c>
      <c r="C31" s="654">
        <v>816</v>
      </c>
      <c r="D31" s="696">
        <v>5.9466593402268913E-4</v>
      </c>
      <c r="E31" s="654">
        <v>711</v>
      </c>
      <c r="F31" s="654">
        <v>43</v>
      </c>
      <c r="G31" s="690">
        <v>754</v>
      </c>
      <c r="H31" s="710">
        <v>0.9240196078431373</v>
      </c>
      <c r="I31" s="711">
        <v>5.494829831533181E-4</v>
      </c>
    </row>
    <row r="32" spans="1:9">
      <c r="A32" s="693" t="s">
        <v>134</v>
      </c>
      <c r="B32" s="645">
        <v>1382128</v>
      </c>
      <c r="C32" s="654">
        <v>3430</v>
      </c>
      <c r="D32" s="696">
        <v>2.481680423231423E-3</v>
      </c>
      <c r="E32" s="654">
        <v>3016</v>
      </c>
      <c r="F32" s="654">
        <v>132</v>
      </c>
      <c r="G32" s="690">
        <v>3148</v>
      </c>
      <c r="H32" s="691">
        <v>0.91778425655976681</v>
      </c>
      <c r="I32" s="692">
        <v>2.2776472222543788E-3</v>
      </c>
    </row>
    <row r="33" spans="1:9">
      <c r="A33" s="693" t="s">
        <v>133</v>
      </c>
      <c r="B33" s="645">
        <v>1393544</v>
      </c>
      <c r="C33" s="654">
        <v>5111</v>
      </c>
      <c r="D33" s="696">
        <v>3.6676272869747921E-3</v>
      </c>
      <c r="E33" s="654">
        <v>4321</v>
      </c>
      <c r="F33" s="654">
        <v>284</v>
      </c>
      <c r="G33" s="690">
        <v>4605</v>
      </c>
      <c r="H33" s="691">
        <v>0.90099784777929959</v>
      </c>
      <c r="I33" s="692">
        <v>3.3045242920209193E-3</v>
      </c>
    </row>
    <row r="34" spans="1:9">
      <c r="A34" s="693" t="s">
        <v>132</v>
      </c>
      <c r="B34" s="645">
        <v>1397601</v>
      </c>
      <c r="C34" s="654">
        <v>5785</v>
      </c>
      <c r="D34" s="696">
        <v>4.1392357332314441E-3</v>
      </c>
      <c r="E34" s="654">
        <v>5123</v>
      </c>
      <c r="F34" s="654">
        <v>255</v>
      </c>
      <c r="G34" s="690">
        <v>5378</v>
      </c>
      <c r="H34" s="691">
        <v>0.92964563526361277</v>
      </c>
      <c r="I34" s="692">
        <v>3.8480224327257923E-3</v>
      </c>
    </row>
    <row r="35" spans="1:9">
      <c r="A35" s="693" t="s">
        <v>131</v>
      </c>
      <c r="B35" s="645">
        <v>1406749</v>
      </c>
      <c r="C35" s="654">
        <v>5696</v>
      </c>
      <c r="D35" s="696">
        <v>4.0490521052440774E-3</v>
      </c>
      <c r="E35" s="654">
        <v>5022</v>
      </c>
      <c r="F35" s="654">
        <v>276</v>
      </c>
      <c r="G35" s="690">
        <v>5298</v>
      </c>
      <c r="H35" s="691">
        <v>0.930126404494382</v>
      </c>
      <c r="I35" s="692">
        <v>3.7661302762610812E-3</v>
      </c>
    </row>
    <row r="36" spans="1:9">
      <c r="A36" s="693" t="s">
        <v>130</v>
      </c>
      <c r="B36" s="645">
        <v>1412395</v>
      </c>
      <c r="C36" s="654">
        <v>2332</v>
      </c>
      <c r="D36" s="696">
        <v>1.6510961876812081E-3</v>
      </c>
      <c r="E36" s="654">
        <v>2074</v>
      </c>
      <c r="F36" s="654">
        <v>119</v>
      </c>
      <c r="G36" s="694">
        <v>2193</v>
      </c>
      <c r="H36" s="696">
        <v>0.94039451114922812</v>
      </c>
      <c r="I36" s="697">
        <v>1.5526817922748241E-3</v>
      </c>
    </row>
    <row r="37" spans="1:9" ht="15.75" thickBot="1">
      <c r="A37" s="698" t="s">
        <v>129</v>
      </c>
      <c r="B37" s="670">
        <v>1413334</v>
      </c>
      <c r="C37" s="661">
        <v>780</v>
      </c>
      <c r="D37" s="699">
        <v>5.5188653212899432E-4</v>
      </c>
      <c r="E37" s="661">
        <v>693</v>
      </c>
      <c r="F37" s="661">
        <v>38</v>
      </c>
      <c r="G37" s="700">
        <v>731</v>
      </c>
      <c r="H37" s="699">
        <v>0.93717948717948718</v>
      </c>
      <c r="I37" s="701">
        <v>5.1721673716191639E-4</v>
      </c>
    </row>
    <row r="38" spans="1:9" ht="15.75" thickBot="1">
      <c r="A38" s="906" t="s">
        <v>128</v>
      </c>
      <c r="B38" s="702">
        <v>1413334</v>
      </c>
      <c r="C38" s="702">
        <v>43372</v>
      </c>
      <c r="D38" s="703">
        <v>3.0687721373716333E-2</v>
      </c>
      <c r="E38" s="702">
        <v>38024</v>
      </c>
      <c r="F38" s="702">
        <v>2161</v>
      </c>
      <c r="G38" s="702">
        <v>40185</v>
      </c>
      <c r="H38" s="712">
        <v>0.92651941344646316</v>
      </c>
      <c r="I38" s="713">
        <v>2.8432769607184147E-2</v>
      </c>
    </row>
    <row r="39" spans="1:9">
      <c r="A39" s="705"/>
      <c r="B39" s="706"/>
      <c r="C39" s="706"/>
      <c r="D39" s="707"/>
      <c r="E39" s="706"/>
      <c r="F39" s="706"/>
      <c r="G39" s="706"/>
      <c r="H39" s="707"/>
      <c r="I39" s="707"/>
    </row>
    <row r="40" spans="1:9" s="110" customFormat="1" ht="12.75">
      <c r="A40" s="1306" t="s">
        <v>1152</v>
      </c>
      <c r="B40" s="1307"/>
      <c r="C40" s="1307"/>
      <c r="D40" s="1307"/>
      <c r="E40" s="1307"/>
      <c r="F40" s="1307"/>
      <c r="G40" s="1307"/>
      <c r="H40" s="1307"/>
      <c r="I40" s="1307"/>
    </row>
    <row r="41" spans="1:9" s="110" customFormat="1" ht="12.75">
      <c r="A41" s="1306" t="s">
        <v>1151</v>
      </c>
      <c r="B41" s="1307"/>
      <c r="C41" s="1307"/>
      <c r="D41" s="1307"/>
      <c r="E41" s="1307"/>
      <c r="F41" s="1307"/>
      <c r="G41" s="1307"/>
      <c r="H41" s="1307"/>
      <c r="I41" s="1307"/>
    </row>
    <row r="42" spans="1:9">
      <c r="A42" s="714"/>
      <c r="B42" s="715"/>
      <c r="C42" s="715"/>
      <c r="D42" s="716"/>
      <c r="E42" s="715"/>
      <c r="F42" s="715"/>
      <c r="G42" s="715"/>
      <c r="H42" s="716"/>
      <c r="I42" s="716"/>
    </row>
  </sheetData>
  <mergeCells count="9">
    <mergeCell ref="A1:I1"/>
    <mergeCell ref="A40:I40"/>
    <mergeCell ref="A41:I41"/>
    <mergeCell ref="A2:I2"/>
    <mergeCell ref="A19:I19"/>
    <mergeCell ref="A20:I20"/>
    <mergeCell ref="A23:I23"/>
    <mergeCell ref="A24:I24"/>
    <mergeCell ref="A3:I3"/>
  </mergeCells>
  <pageMargins left="0.7" right="0.7" top="0.75" bottom="0.75" header="0.3" footer="0.3"/>
  <pageSetup scale="76" orientation="portrait" r:id="rId1"/>
  <headerFooter>
    <oddHeader>&amp;C&amp;"Arial,Bold"&amp;14Pacific Gas and Electric Company</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zoomScaleNormal="100" workbookViewId="0">
      <selection activeCell="A3" sqref="A3:XFD3"/>
    </sheetView>
  </sheetViews>
  <sheetFormatPr defaultColWidth="9.140625" defaultRowHeight="12.75"/>
  <cols>
    <col min="1" max="1" width="13" style="110" customWidth="1"/>
    <col min="2" max="2" width="15.7109375" style="110" customWidth="1"/>
    <col min="3" max="3" width="12.85546875" style="110" customWidth="1"/>
    <col min="4" max="4" width="13.28515625" style="110" customWidth="1"/>
    <col min="5" max="5" width="11.7109375" style="110" customWidth="1"/>
    <col min="6" max="6" width="14.7109375" style="110" customWidth="1"/>
    <col min="7" max="7" width="13.28515625" style="110" customWidth="1"/>
    <col min="8" max="16384" width="9.140625" style="110"/>
  </cols>
  <sheetData>
    <row r="1" spans="1:17" ht="15">
      <c r="A1" s="1315" t="s">
        <v>883</v>
      </c>
      <c r="B1" s="1253"/>
      <c r="C1" s="1253"/>
      <c r="D1" s="1253"/>
      <c r="E1" s="1253"/>
      <c r="F1" s="1253"/>
      <c r="G1" s="1253"/>
      <c r="H1" s="176"/>
      <c r="I1" s="176"/>
      <c r="J1" s="176"/>
      <c r="K1" s="176"/>
      <c r="L1" s="176"/>
      <c r="M1" s="176"/>
      <c r="N1" s="176"/>
      <c r="O1" s="176"/>
      <c r="P1" s="176"/>
      <c r="Q1" s="176"/>
    </row>
    <row r="2" spans="1:17" ht="15">
      <c r="A2" s="1315" t="s">
        <v>342</v>
      </c>
      <c r="B2" s="1253"/>
      <c r="C2" s="1253"/>
      <c r="D2" s="1253"/>
      <c r="E2" s="1253"/>
      <c r="F2" s="1253"/>
      <c r="G2" s="1253"/>
      <c r="H2" s="176"/>
      <c r="I2" s="176"/>
      <c r="J2" s="176"/>
      <c r="K2" s="176"/>
      <c r="L2" s="176"/>
      <c r="M2" s="176"/>
      <c r="N2" s="176"/>
      <c r="O2" s="176"/>
      <c r="P2" s="176"/>
      <c r="Q2" s="176"/>
    </row>
    <row r="3" spans="1:17" s="970" customFormat="1" ht="16.149999999999999" customHeight="1" thickBot="1">
      <c r="A3" s="1195" t="s">
        <v>875</v>
      </c>
      <c r="B3" s="1254"/>
      <c r="C3" s="1254"/>
      <c r="D3" s="1254"/>
      <c r="E3" s="1254"/>
      <c r="F3" s="1254"/>
      <c r="G3" s="1254"/>
      <c r="H3" s="968"/>
      <c r="I3" s="968"/>
      <c r="J3" s="969"/>
      <c r="K3" s="969"/>
      <c r="L3" s="969"/>
      <c r="M3" s="969"/>
      <c r="N3" s="969"/>
      <c r="O3" s="969"/>
      <c r="P3" s="969"/>
      <c r="Q3" s="969"/>
    </row>
    <row r="4" spans="1:17" s="185" customFormat="1" ht="33" customHeight="1" thickBot="1">
      <c r="A4" s="730"/>
      <c r="B4" s="907" t="s">
        <v>1153</v>
      </c>
      <c r="C4" s="907" t="s">
        <v>152</v>
      </c>
      <c r="D4" s="907" t="s">
        <v>151</v>
      </c>
      <c r="E4" s="907" t="s">
        <v>150</v>
      </c>
      <c r="F4" s="907" t="s">
        <v>149</v>
      </c>
      <c r="G4" s="908" t="s">
        <v>148</v>
      </c>
      <c r="Q4" s="717"/>
    </row>
    <row r="5" spans="1:17" s="115" customFormat="1" ht="15">
      <c r="A5" s="909" t="s">
        <v>203</v>
      </c>
      <c r="B5" s="910">
        <v>13698698</v>
      </c>
      <c r="C5" s="910">
        <v>661792</v>
      </c>
      <c r="D5" s="910">
        <v>590276</v>
      </c>
      <c r="E5" s="910">
        <v>26774</v>
      </c>
      <c r="F5" s="910">
        <v>44742</v>
      </c>
      <c r="G5" s="911">
        <v>93085</v>
      </c>
      <c r="Q5" s="628"/>
    </row>
    <row r="6" spans="1:17" s="115" customFormat="1" ht="18" thickBot="1">
      <c r="A6" s="912" t="s">
        <v>1154</v>
      </c>
      <c r="B6" s="913"/>
      <c r="C6" s="914">
        <v>1</v>
      </c>
      <c r="D6" s="914">
        <v>0.89193583482423477</v>
      </c>
      <c r="E6" s="914">
        <v>4.0456820269812871E-2</v>
      </c>
      <c r="F6" s="914">
        <v>6.7607344905952327E-2</v>
      </c>
      <c r="G6" s="915">
        <v>0.14065597650016923</v>
      </c>
      <c r="Q6" s="628"/>
    </row>
    <row r="7" spans="1:17" s="115" customFormat="1" ht="15">
      <c r="A7" s="629"/>
      <c r="B7" s="104"/>
      <c r="C7" s="104"/>
      <c r="D7" s="104"/>
      <c r="E7" s="104"/>
      <c r="F7" s="104"/>
      <c r="G7" s="104"/>
      <c r="Q7" s="628"/>
    </row>
    <row r="8" spans="1:17" s="115" customFormat="1" ht="27.75" customHeight="1">
      <c r="A8" s="1318" t="s">
        <v>1098</v>
      </c>
      <c r="B8" s="1319"/>
      <c r="C8" s="1319"/>
      <c r="D8" s="1319"/>
      <c r="E8" s="1319"/>
      <c r="F8" s="1319"/>
      <c r="G8" s="1319"/>
      <c r="Q8" s="628"/>
    </row>
    <row r="9" spans="1:17" s="115" customFormat="1" ht="15.75">
      <c r="A9" s="1316" t="s">
        <v>1099</v>
      </c>
      <c r="B9" s="1317"/>
      <c r="C9" s="1317"/>
      <c r="D9" s="1317"/>
      <c r="E9" s="1317"/>
      <c r="F9" s="1317"/>
      <c r="G9" s="1317"/>
      <c r="Q9" s="628"/>
    </row>
    <row r="10" spans="1:17" ht="15">
      <c r="B10" s="101"/>
      <c r="C10" s="101"/>
      <c r="D10" s="101"/>
      <c r="E10" s="101"/>
      <c r="F10" s="101"/>
      <c r="G10" s="101"/>
      <c r="H10" s="101"/>
      <c r="I10" s="101"/>
      <c r="J10" s="101"/>
      <c r="K10" s="101"/>
      <c r="L10" s="101"/>
      <c r="M10" s="101"/>
      <c r="N10" s="101"/>
      <c r="O10" s="101"/>
      <c r="P10" s="101"/>
      <c r="Q10" s="101"/>
    </row>
    <row r="11" spans="1:17" ht="15">
      <c r="B11" s="101"/>
      <c r="C11" s="101"/>
      <c r="D11" s="101"/>
      <c r="E11" s="101"/>
      <c r="F11" s="101"/>
      <c r="G11" s="101"/>
      <c r="H11" s="101"/>
      <c r="I11" s="101"/>
      <c r="J11" s="101"/>
      <c r="K11" s="101"/>
      <c r="L11" s="101"/>
      <c r="M11" s="101"/>
      <c r="N11" s="101"/>
      <c r="O11" s="101"/>
      <c r="P11" s="101"/>
      <c r="Q11" s="101"/>
    </row>
    <row r="12" spans="1:17">
      <c r="A12" s="718"/>
    </row>
    <row r="13" spans="1:17">
      <c r="A13" s="718"/>
    </row>
  </sheetData>
  <mergeCells count="5">
    <mergeCell ref="A3:G3"/>
    <mergeCell ref="A1:G1"/>
    <mergeCell ref="A9:G9"/>
    <mergeCell ref="A2:G2"/>
    <mergeCell ref="A8:G8"/>
  </mergeCells>
  <printOptions horizontalCentered="1"/>
  <pageMargins left="0.5" right="0.5" top="1" bottom="1" header="0.5" footer="0.5"/>
  <pageSetup firstPageNumber="100" orientation="portrait" useFirstPageNumber="1" r:id="rId1"/>
  <headerFooter scaleWithDoc="0" alignWithMargins="0">
    <oddHeader>&amp;C&amp;"Arial,Bold"&amp;14Pacific Gas and Electric Company</oddHeader>
    <oddFooter xml:space="preserve">&amp;C&amp;12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zoomScaleNormal="100" workbookViewId="0">
      <selection activeCell="A3" sqref="A3:XFD3"/>
    </sheetView>
  </sheetViews>
  <sheetFormatPr defaultColWidth="9.140625" defaultRowHeight="12.75"/>
  <cols>
    <col min="1" max="1" width="15.42578125" style="110" customWidth="1"/>
    <col min="2" max="10" width="10.7109375" style="110" customWidth="1"/>
    <col min="11" max="16384" width="9.140625" style="110"/>
  </cols>
  <sheetData>
    <row r="1" spans="1:10" ht="15">
      <c r="A1" s="1315" t="s">
        <v>883</v>
      </c>
      <c r="B1" s="1315"/>
      <c r="C1" s="1315"/>
      <c r="D1" s="1320"/>
      <c r="E1" s="1320"/>
      <c r="F1" s="1320"/>
      <c r="G1" s="1320"/>
      <c r="H1" s="1320"/>
      <c r="I1" s="1320"/>
      <c r="J1" s="1320"/>
    </row>
    <row r="2" spans="1:10" ht="15">
      <c r="A2" s="1315" t="s">
        <v>343</v>
      </c>
      <c r="B2" s="1315"/>
      <c r="C2" s="1315"/>
      <c r="D2" s="1320"/>
      <c r="E2" s="1320"/>
      <c r="F2" s="1320"/>
      <c r="G2" s="1320"/>
      <c r="H2" s="1320"/>
      <c r="I2" s="1320"/>
      <c r="J2" s="1320"/>
    </row>
    <row r="3" spans="1:10" s="105" customFormat="1" ht="14.45" customHeight="1" thickBot="1">
      <c r="A3" s="1195" t="s">
        <v>876</v>
      </c>
      <c r="B3" s="1195"/>
      <c r="C3" s="1195"/>
      <c r="D3" s="1323"/>
      <c r="E3" s="1323"/>
      <c r="F3" s="1323"/>
      <c r="G3" s="1323"/>
      <c r="H3" s="1323"/>
      <c r="I3" s="1323"/>
      <c r="J3" s="1323"/>
    </row>
    <row r="4" spans="1:10" s="101" customFormat="1" ht="12.75" customHeight="1">
      <c r="A4" s="1321" t="s">
        <v>86</v>
      </c>
      <c r="B4" s="1273" t="s">
        <v>452</v>
      </c>
      <c r="C4" s="1269"/>
      <c r="D4" s="1301"/>
      <c r="E4" s="1273" t="s">
        <v>453</v>
      </c>
      <c r="F4" s="1269"/>
      <c r="G4" s="1301"/>
      <c r="H4" s="1267" t="s">
        <v>87</v>
      </c>
      <c r="I4" s="1269"/>
      <c r="J4" s="1301"/>
    </row>
    <row r="5" spans="1:10" s="101" customFormat="1" ht="18" thickBot="1">
      <c r="A5" s="1322"/>
      <c r="B5" s="734" t="s">
        <v>153</v>
      </c>
      <c r="C5" s="733" t="s">
        <v>1162</v>
      </c>
      <c r="D5" s="633" t="s">
        <v>62</v>
      </c>
      <c r="E5" s="734" t="s">
        <v>153</v>
      </c>
      <c r="F5" s="733" t="s">
        <v>1162</v>
      </c>
      <c r="G5" s="633" t="s">
        <v>62</v>
      </c>
      <c r="H5" s="732" t="s">
        <v>153</v>
      </c>
      <c r="I5" s="733" t="s">
        <v>1162</v>
      </c>
      <c r="J5" s="633" t="s">
        <v>62</v>
      </c>
    </row>
    <row r="6" spans="1:10" s="101" customFormat="1" ht="15">
      <c r="A6" s="944" t="s">
        <v>454</v>
      </c>
      <c r="B6" s="945">
        <v>148671.29530839517</v>
      </c>
      <c r="C6" s="921">
        <v>3.8805746048160001</v>
      </c>
      <c r="D6" s="946">
        <v>148675.17588299999</v>
      </c>
      <c r="E6" s="945">
        <v>125703</v>
      </c>
      <c r="F6" s="921">
        <v>6</v>
      </c>
      <c r="G6" s="946">
        <v>125709</v>
      </c>
      <c r="H6" s="947">
        <v>0.84550955003956163</v>
      </c>
      <c r="I6" s="948">
        <v>1.546162775109047</v>
      </c>
      <c r="J6" s="949">
        <v>0.84552783780748153</v>
      </c>
    </row>
    <row r="7" spans="1:10" s="101" customFormat="1" ht="15">
      <c r="A7" s="950" t="s">
        <v>455</v>
      </c>
      <c r="B7" s="951">
        <v>0</v>
      </c>
      <c r="C7" s="926">
        <v>136.141797</v>
      </c>
      <c r="D7" s="952">
        <v>136.141797</v>
      </c>
      <c r="E7" s="951">
        <v>0</v>
      </c>
      <c r="F7" s="926">
        <v>12</v>
      </c>
      <c r="G7" s="952">
        <v>12</v>
      </c>
      <c r="H7" s="947" t="s">
        <v>450</v>
      </c>
      <c r="I7" s="948">
        <v>8.8143393611882476E-2</v>
      </c>
      <c r="J7" s="953">
        <v>8.8143393611882476E-2</v>
      </c>
    </row>
    <row r="8" spans="1:10" s="101" customFormat="1" ht="15">
      <c r="A8" s="950" t="s">
        <v>456</v>
      </c>
      <c r="B8" s="951">
        <v>1.28796058756825</v>
      </c>
      <c r="C8" s="926">
        <v>4554.8621584124321</v>
      </c>
      <c r="D8" s="952">
        <v>4556.1501189999999</v>
      </c>
      <c r="E8" s="951">
        <v>0</v>
      </c>
      <c r="F8" s="926">
        <v>4173</v>
      </c>
      <c r="G8" s="952">
        <v>4173</v>
      </c>
      <c r="H8" s="947">
        <v>0</v>
      </c>
      <c r="I8" s="948">
        <v>0.91616383874379903</v>
      </c>
      <c r="J8" s="953">
        <v>0.91590485190507831</v>
      </c>
    </row>
    <row r="9" spans="1:10" s="101" customFormat="1" ht="15">
      <c r="A9" s="950" t="s">
        <v>457</v>
      </c>
      <c r="B9" s="951">
        <v>26491.829642164263</v>
      </c>
      <c r="C9" s="926">
        <v>12152.265805835737</v>
      </c>
      <c r="D9" s="952">
        <v>38644.095448</v>
      </c>
      <c r="E9" s="951">
        <v>23893</v>
      </c>
      <c r="F9" s="926">
        <v>12358</v>
      </c>
      <c r="G9" s="952">
        <v>36251</v>
      </c>
      <c r="H9" s="947">
        <v>0.90190071137902916</v>
      </c>
      <c r="I9" s="948">
        <v>1.0169296983337432</v>
      </c>
      <c r="J9" s="953">
        <v>0.93807345157761091</v>
      </c>
    </row>
    <row r="10" spans="1:10" s="101" customFormat="1" ht="15">
      <c r="A10" s="950" t="s">
        <v>458</v>
      </c>
      <c r="B10" s="951">
        <v>62.808112804576922</v>
      </c>
      <c r="C10" s="926">
        <v>7707.9360081954237</v>
      </c>
      <c r="D10" s="952">
        <v>7770.7441210000006</v>
      </c>
      <c r="E10" s="951">
        <v>59</v>
      </c>
      <c r="F10" s="926">
        <v>5486</v>
      </c>
      <c r="G10" s="952">
        <v>5545</v>
      </c>
      <c r="H10" s="947">
        <v>0.93936909366429144</v>
      </c>
      <c r="I10" s="948">
        <v>0.71173398354203232</v>
      </c>
      <c r="J10" s="953">
        <v>0.71357387576499243</v>
      </c>
    </row>
    <row r="11" spans="1:10" s="101" customFormat="1" ht="15">
      <c r="A11" s="950" t="s">
        <v>459</v>
      </c>
      <c r="B11" s="951">
        <v>10.705072063391981</v>
      </c>
      <c r="C11" s="926">
        <v>3003.1941469366084</v>
      </c>
      <c r="D11" s="952">
        <v>3013.8992190000004</v>
      </c>
      <c r="E11" s="951">
        <v>9</v>
      </c>
      <c r="F11" s="926">
        <v>3238</v>
      </c>
      <c r="G11" s="952">
        <v>3247</v>
      </c>
      <c r="H11" s="947">
        <v>0.84072297194310375</v>
      </c>
      <c r="I11" s="948">
        <v>1.078185372498446</v>
      </c>
      <c r="J11" s="953">
        <v>1.0773419295278697</v>
      </c>
    </row>
    <row r="12" spans="1:10" s="101" customFormat="1" ht="15">
      <c r="A12" s="950" t="s">
        <v>460</v>
      </c>
      <c r="B12" s="951">
        <v>95070.071908487575</v>
      </c>
      <c r="C12" s="926">
        <v>0.74938151240999995</v>
      </c>
      <c r="D12" s="952">
        <v>95070.821289999978</v>
      </c>
      <c r="E12" s="951">
        <v>83810</v>
      </c>
      <c r="F12" s="926">
        <v>1</v>
      </c>
      <c r="G12" s="952">
        <v>83811</v>
      </c>
      <c r="H12" s="947">
        <v>0.88156028829633915</v>
      </c>
      <c r="I12" s="948">
        <v>1.3344337743054464</v>
      </c>
      <c r="J12" s="953">
        <v>0.88156385800377701</v>
      </c>
    </row>
    <row r="13" spans="1:10" s="101" customFormat="1" ht="15">
      <c r="A13" s="950" t="s">
        <v>461</v>
      </c>
      <c r="B13" s="951">
        <v>6763.2337887049007</v>
      </c>
      <c r="C13" s="926">
        <v>6016.746429295099</v>
      </c>
      <c r="D13" s="952">
        <v>12779.980218000001</v>
      </c>
      <c r="E13" s="951">
        <v>5542</v>
      </c>
      <c r="F13" s="926">
        <v>5740</v>
      </c>
      <c r="G13" s="952">
        <v>11282</v>
      </c>
      <c r="H13" s="947">
        <v>0.81943049333227969</v>
      </c>
      <c r="I13" s="948">
        <v>0.9540039733189285</v>
      </c>
      <c r="J13" s="953">
        <v>0.88278696895867137</v>
      </c>
    </row>
    <row r="14" spans="1:10" s="101" customFormat="1" ht="15">
      <c r="A14" s="950" t="s">
        <v>462</v>
      </c>
      <c r="B14" s="951">
        <v>141508.41950556787</v>
      </c>
      <c r="C14" s="926">
        <v>245.78475143214001</v>
      </c>
      <c r="D14" s="952">
        <v>141754.204257</v>
      </c>
      <c r="E14" s="951">
        <v>144248</v>
      </c>
      <c r="F14" s="926">
        <v>166</v>
      </c>
      <c r="G14" s="952">
        <v>144414</v>
      </c>
      <c r="H14" s="947">
        <v>1.0193598409480105</v>
      </c>
      <c r="I14" s="948">
        <v>0.67538770828031536</v>
      </c>
      <c r="J14" s="953">
        <v>1.0187634346151582</v>
      </c>
    </row>
    <row r="15" spans="1:10" s="101" customFormat="1" ht="15">
      <c r="A15" s="950" t="s">
        <v>463</v>
      </c>
      <c r="B15" s="951">
        <v>0.3696279070111359</v>
      </c>
      <c r="C15" s="926">
        <v>4571.2191230929893</v>
      </c>
      <c r="D15" s="952">
        <v>4571.5887510000002</v>
      </c>
      <c r="E15" s="951">
        <v>1</v>
      </c>
      <c r="F15" s="926">
        <v>4650</v>
      </c>
      <c r="G15" s="952">
        <v>4651</v>
      </c>
      <c r="H15" s="947">
        <v>2.7054234299735183</v>
      </c>
      <c r="I15" s="948">
        <v>1.0172341064354198</v>
      </c>
      <c r="J15" s="953">
        <v>1.0173706020653388</v>
      </c>
    </row>
    <row r="16" spans="1:10" s="101" customFormat="1" ht="15">
      <c r="A16" s="950" t="s">
        <v>464</v>
      </c>
      <c r="B16" s="951">
        <v>0.42215013576060301</v>
      </c>
      <c r="C16" s="926">
        <v>23136.588117864241</v>
      </c>
      <c r="D16" s="952">
        <v>23137.010268000002</v>
      </c>
      <c r="E16" s="951">
        <v>0</v>
      </c>
      <c r="F16" s="926">
        <v>18217</v>
      </c>
      <c r="G16" s="952">
        <v>18217</v>
      </c>
      <c r="H16" s="947">
        <v>0</v>
      </c>
      <c r="I16" s="948">
        <v>0.78736760611363765</v>
      </c>
      <c r="J16" s="953">
        <v>0.78735324006815621</v>
      </c>
    </row>
    <row r="17" spans="1:10" s="101" customFormat="1" ht="15">
      <c r="A17" s="950" t="s">
        <v>465</v>
      </c>
      <c r="B17" s="951">
        <v>37904.435188584932</v>
      </c>
      <c r="C17" s="926">
        <v>56438.950824415064</v>
      </c>
      <c r="D17" s="952">
        <v>94343.386012999996</v>
      </c>
      <c r="E17" s="951">
        <v>39053</v>
      </c>
      <c r="F17" s="926">
        <v>58328</v>
      </c>
      <c r="G17" s="952">
        <v>97381</v>
      </c>
      <c r="H17" s="947">
        <v>1.0303015941459264</v>
      </c>
      <c r="I17" s="948">
        <v>1.0334706642839957</v>
      </c>
      <c r="J17" s="953">
        <v>1.0321974238510099</v>
      </c>
    </row>
    <row r="18" spans="1:10" s="101" customFormat="1" ht="15">
      <c r="A18" s="950" t="s">
        <v>466</v>
      </c>
      <c r="B18" s="951">
        <v>237.92860927744459</v>
      </c>
      <c r="C18" s="926">
        <v>8926.0558637225549</v>
      </c>
      <c r="D18" s="952">
        <v>9163.9844730000004</v>
      </c>
      <c r="E18" s="951">
        <v>133</v>
      </c>
      <c r="F18" s="926">
        <v>8587</v>
      </c>
      <c r="G18" s="952">
        <v>8720</v>
      </c>
      <c r="H18" s="947">
        <v>0.55899120498330201</v>
      </c>
      <c r="I18" s="948">
        <v>0.96201504125684978</v>
      </c>
      <c r="J18" s="953">
        <v>0.95155115394312162</v>
      </c>
    </row>
    <row r="19" spans="1:10" s="101" customFormat="1" ht="15">
      <c r="A19" s="950" t="s">
        <v>467</v>
      </c>
      <c r="B19" s="951">
        <v>1.2478401787193434</v>
      </c>
      <c r="C19" s="926">
        <v>16417.701879821281</v>
      </c>
      <c r="D19" s="952">
        <v>16418.949720000001</v>
      </c>
      <c r="E19" s="951">
        <v>1</v>
      </c>
      <c r="F19" s="926">
        <v>12294</v>
      </c>
      <c r="G19" s="952">
        <v>12295</v>
      </c>
      <c r="H19" s="947">
        <v>0.80138467814548064</v>
      </c>
      <c r="I19" s="948">
        <v>0.74882587648337962</v>
      </c>
      <c r="J19" s="953">
        <v>0.74882987095230591</v>
      </c>
    </row>
    <row r="20" spans="1:10" s="101" customFormat="1" ht="15">
      <c r="A20" s="950" t="s">
        <v>468</v>
      </c>
      <c r="B20" s="951">
        <v>0</v>
      </c>
      <c r="C20" s="926">
        <v>155.49091799999999</v>
      </c>
      <c r="D20" s="952">
        <v>155.49091799999999</v>
      </c>
      <c r="E20" s="951">
        <v>0</v>
      </c>
      <c r="F20" s="926">
        <v>180</v>
      </c>
      <c r="G20" s="952">
        <v>180</v>
      </c>
      <c r="H20" s="947" t="s">
        <v>450</v>
      </c>
      <c r="I20" s="948">
        <v>1.1576238812867514</v>
      </c>
      <c r="J20" s="953">
        <v>1.1576238812867514</v>
      </c>
    </row>
    <row r="21" spans="1:10" s="101" customFormat="1" ht="15">
      <c r="A21" s="950" t="s">
        <v>469</v>
      </c>
      <c r="B21" s="951">
        <v>16402.559421210994</v>
      </c>
      <c r="C21" s="926">
        <v>7809.5559597890033</v>
      </c>
      <c r="D21" s="952">
        <v>24212.115380999996</v>
      </c>
      <c r="E21" s="951">
        <v>15516</v>
      </c>
      <c r="F21" s="926">
        <v>5243</v>
      </c>
      <c r="G21" s="952">
        <v>20759</v>
      </c>
      <c r="H21" s="947">
        <v>0.94594993388260262</v>
      </c>
      <c r="I21" s="948">
        <v>0.67135699225358447</v>
      </c>
      <c r="J21" s="953">
        <v>0.85738068208159279</v>
      </c>
    </row>
    <row r="22" spans="1:10" s="101" customFormat="1" ht="15">
      <c r="A22" s="950" t="s">
        <v>470</v>
      </c>
      <c r="B22" s="951">
        <v>19577.010795000002</v>
      </c>
      <c r="C22" s="926">
        <v>0</v>
      </c>
      <c r="D22" s="952">
        <v>19577.010795000002</v>
      </c>
      <c r="E22" s="951">
        <v>12486</v>
      </c>
      <c r="F22" s="926">
        <v>0</v>
      </c>
      <c r="G22" s="952">
        <v>12486</v>
      </c>
      <c r="H22" s="947">
        <v>0.63778889079373358</v>
      </c>
      <c r="I22" s="948" t="s">
        <v>450</v>
      </c>
      <c r="J22" s="953">
        <v>0.63778889079373358</v>
      </c>
    </row>
    <row r="23" spans="1:10" s="101" customFormat="1" ht="15">
      <c r="A23" s="950" t="s">
        <v>471</v>
      </c>
      <c r="B23" s="951">
        <v>24.243236181119755</v>
      </c>
      <c r="C23" s="926">
        <v>3326.5841558188804</v>
      </c>
      <c r="D23" s="952">
        <v>3350.8273920000001</v>
      </c>
      <c r="E23" s="951">
        <v>15</v>
      </c>
      <c r="F23" s="926">
        <v>2365</v>
      </c>
      <c r="G23" s="952">
        <v>2380</v>
      </c>
      <c r="H23" s="947">
        <v>0.61872927722750815</v>
      </c>
      <c r="I23" s="948">
        <v>0.71093947701973159</v>
      </c>
      <c r="J23" s="953">
        <v>0.7102723362242348</v>
      </c>
    </row>
    <row r="24" spans="1:10" s="101" customFormat="1" ht="15">
      <c r="A24" s="950" t="s">
        <v>472</v>
      </c>
      <c r="B24" s="951">
        <v>21.739009971341147</v>
      </c>
      <c r="C24" s="926">
        <v>16374.674202028658</v>
      </c>
      <c r="D24" s="952">
        <v>16396.413211999999</v>
      </c>
      <c r="E24" s="951">
        <v>7</v>
      </c>
      <c r="F24" s="926">
        <v>10343</v>
      </c>
      <c r="G24" s="952">
        <v>10350</v>
      </c>
      <c r="H24" s="947">
        <v>0.32200178431438237</v>
      </c>
      <c r="I24" s="948">
        <v>0.63164615505562893</v>
      </c>
      <c r="J24" s="953">
        <v>0.63123561636182557</v>
      </c>
    </row>
    <row r="25" spans="1:10" s="101" customFormat="1" ht="15">
      <c r="A25" s="950" t="s">
        <v>473</v>
      </c>
      <c r="B25" s="951">
        <v>18236.232344401942</v>
      </c>
      <c r="C25" s="926">
        <v>19097.031040598056</v>
      </c>
      <c r="D25" s="952">
        <v>37333.263384999998</v>
      </c>
      <c r="E25" s="951">
        <v>19186</v>
      </c>
      <c r="F25" s="926">
        <v>19848</v>
      </c>
      <c r="G25" s="952">
        <v>39034</v>
      </c>
      <c r="H25" s="947">
        <v>1.0520813530811155</v>
      </c>
      <c r="I25" s="948">
        <v>1.0393238591802816</v>
      </c>
      <c r="J25" s="953">
        <v>1.0455555303982167</v>
      </c>
    </row>
    <row r="26" spans="1:10" s="101" customFormat="1" ht="15">
      <c r="A26" s="950" t="s">
        <v>474</v>
      </c>
      <c r="B26" s="951">
        <v>38568.386144754688</v>
      </c>
      <c r="C26" s="926">
        <v>5104.7285932453105</v>
      </c>
      <c r="D26" s="952">
        <v>43673.114737999997</v>
      </c>
      <c r="E26" s="951">
        <v>34945</v>
      </c>
      <c r="F26" s="926">
        <v>5576</v>
      </c>
      <c r="G26" s="952">
        <v>40521</v>
      </c>
      <c r="H26" s="947">
        <v>0.90605294888006427</v>
      </c>
      <c r="I26" s="948">
        <v>1.0923205608576891</v>
      </c>
      <c r="J26" s="953">
        <v>0.92782482410723643</v>
      </c>
    </row>
    <row r="27" spans="1:10" s="101" customFormat="1" ht="15">
      <c r="A27" s="950" t="s">
        <v>475</v>
      </c>
      <c r="B27" s="951">
        <v>12523.482979669327</v>
      </c>
      <c r="C27" s="926">
        <v>0.52737733067500003</v>
      </c>
      <c r="D27" s="952">
        <v>12524.010357000001</v>
      </c>
      <c r="E27" s="951">
        <v>10930</v>
      </c>
      <c r="F27" s="926">
        <v>0</v>
      </c>
      <c r="G27" s="952">
        <v>10930</v>
      </c>
      <c r="H27" s="947">
        <v>0.87276039882385803</v>
      </c>
      <c r="I27" s="948">
        <v>0</v>
      </c>
      <c r="J27" s="953">
        <v>0.87272364749290821</v>
      </c>
    </row>
    <row r="28" spans="1:10" s="176" customFormat="1" ht="15">
      <c r="A28" s="950" t="s">
        <v>476</v>
      </c>
      <c r="B28" s="951">
        <v>8.5140411903303175</v>
      </c>
      <c r="C28" s="926">
        <v>10411.735032809669</v>
      </c>
      <c r="D28" s="952">
        <v>10420.249073999999</v>
      </c>
      <c r="E28" s="951">
        <v>3</v>
      </c>
      <c r="F28" s="926">
        <v>9027</v>
      </c>
      <c r="G28" s="952">
        <v>9030</v>
      </c>
      <c r="H28" s="947">
        <v>0.35235911278033288</v>
      </c>
      <c r="I28" s="948">
        <v>0.86700247091900973</v>
      </c>
      <c r="J28" s="953">
        <v>0.86658197283701521</v>
      </c>
    </row>
    <row r="29" spans="1:10" s="101" customFormat="1" ht="15">
      <c r="A29" s="950" t="s">
        <v>477</v>
      </c>
      <c r="B29" s="951">
        <v>20165.786380869467</v>
      </c>
      <c r="C29" s="926">
        <v>11206.682794130535</v>
      </c>
      <c r="D29" s="952">
        <v>31372.469175000002</v>
      </c>
      <c r="E29" s="951">
        <v>12655</v>
      </c>
      <c r="F29" s="926">
        <v>8052</v>
      </c>
      <c r="G29" s="952">
        <v>20707</v>
      </c>
      <c r="H29" s="947">
        <v>0.62754805396556856</v>
      </c>
      <c r="I29" s="948">
        <v>0.71849985833606445</v>
      </c>
      <c r="J29" s="953">
        <v>0.66003730482587997</v>
      </c>
    </row>
    <row r="30" spans="1:10" s="101" customFormat="1" ht="15">
      <c r="A30" s="950" t="s">
        <v>478</v>
      </c>
      <c r="B30" s="951">
        <v>112.51894670821184</v>
      </c>
      <c r="C30" s="926">
        <v>3225.7278552917878</v>
      </c>
      <c r="D30" s="952">
        <v>3338.2468019999997</v>
      </c>
      <c r="E30" s="951">
        <v>12</v>
      </c>
      <c r="F30" s="926">
        <v>1763</v>
      </c>
      <c r="G30" s="952">
        <v>1775</v>
      </c>
      <c r="H30" s="947">
        <v>0.10664870540531124</v>
      </c>
      <c r="I30" s="948">
        <v>0.54654331645114107</v>
      </c>
      <c r="J30" s="953">
        <v>0.53171622869123025</v>
      </c>
    </row>
    <row r="31" spans="1:10" s="101" customFormat="1" ht="15">
      <c r="A31" s="950" t="s">
        <v>479</v>
      </c>
      <c r="B31" s="951">
        <v>153022.716805</v>
      </c>
      <c r="C31" s="926">
        <v>0</v>
      </c>
      <c r="D31" s="952">
        <v>153022.716805</v>
      </c>
      <c r="E31" s="951">
        <v>106802</v>
      </c>
      <c r="F31" s="926">
        <v>0</v>
      </c>
      <c r="G31" s="952">
        <v>106802</v>
      </c>
      <c r="H31" s="947">
        <v>0.69794865906151693</v>
      </c>
      <c r="I31" s="948" t="s">
        <v>450</v>
      </c>
      <c r="J31" s="953">
        <v>0.69794865906151693</v>
      </c>
    </row>
    <row r="32" spans="1:10" s="101" customFormat="1" ht="15">
      <c r="A32" s="950" t="s">
        <v>480</v>
      </c>
      <c r="B32" s="951">
        <v>152.72487600569542</v>
      </c>
      <c r="C32" s="926">
        <v>6080.7012599943046</v>
      </c>
      <c r="D32" s="952">
        <v>6233.426136</v>
      </c>
      <c r="E32" s="951">
        <v>72</v>
      </c>
      <c r="F32" s="926">
        <v>4837</v>
      </c>
      <c r="G32" s="952">
        <v>4909</v>
      </c>
      <c r="H32" s="947">
        <v>0.47143596958831363</v>
      </c>
      <c r="I32" s="948">
        <v>0.79546746225196574</v>
      </c>
      <c r="J32" s="953">
        <v>0.78752838212824539</v>
      </c>
    </row>
    <row r="33" spans="1:10" s="101" customFormat="1" ht="15">
      <c r="A33" s="950" t="s">
        <v>481</v>
      </c>
      <c r="B33" s="951">
        <v>50.486001483823998</v>
      </c>
      <c r="C33" s="926">
        <v>381.56481051617601</v>
      </c>
      <c r="D33" s="952">
        <v>432.05081200000001</v>
      </c>
      <c r="E33" s="951">
        <v>44</v>
      </c>
      <c r="F33" s="926">
        <v>254</v>
      </c>
      <c r="G33" s="952">
        <v>298</v>
      </c>
      <c r="H33" s="947">
        <v>0.87152871502604246</v>
      </c>
      <c r="I33" s="948">
        <v>0.66567983472163494</v>
      </c>
      <c r="J33" s="953">
        <v>0.68973368808296553</v>
      </c>
    </row>
    <row r="34" spans="1:10" s="101" customFormat="1" ht="15">
      <c r="A34" s="950" t="s">
        <v>482</v>
      </c>
      <c r="B34" s="951">
        <v>85337.473492000005</v>
      </c>
      <c r="C34" s="926">
        <v>0</v>
      </c>
      <c r="D34" s="952">
        <v>85337.473492000005</v>
      </c>
      <c r="E34" s="951">
        <v>63508</v>
      </c>
      <c r="F34" s="926">
        <v>0</v>
      </c>
      <c r="G34" s="952">
        <v>63508</v>
      </c>
      <c r="H34" s="947">
        <v>0.74419826837214231</v>
      </c>
      <c r="I34" s="948" t="s">
        <v>450</v>
      </c>
      <c r="J34" s="953">
        <v>0.74419826837214231</v>
      </c>
    </row>
    <row r="35" spans="1:10" s="101" customFormat="1" ht="15">
      <c r="A35" s="950" t="s">
        <v>483</v>
      </c>
      <c r="B35" s="951">
        <v>78256.126309148312</v>
      </c>
      <c r="C35" s="926">
        <v>10247.470710851694</v>
      </c>
      <c r="D35" s="952">
        <v>88503.597020000001</v>
      </c>
      <c r="E35" s="951">
        <v>78463</v>
      </c>
      <c r="F35" s="926">
        <v>8825</v>
      </c>
      <c r="G35" s="952">
        <v>87288</v>
      </c>
      <c r="H35" s="947">
        <v>1.002643546270543</v>
      </c>
      <c r="I35" s="948">
        <v>0.86118811646415827</v>
      </c>
      <c r="J35" s="953">
        <v>0.98626499870140527</v>
      </c>
    </row>
    <row r="36" spans="1:10" s="101" customFormat="1" ht="15">
      <c r="A36" s="950" t="s">
        <v>484</v>
      </c>
      <c r="B36" s="951">
        <v>10789.889904999507</v>
      </c>
      <c r="C36" s="926">
        <v>17654.376048000493</v>
      </c>
      <c r="D36" s="952">
        <v>28444.265953000002</v>
      </c>
      <c r="E36" s="951">
        <v>5808</v>
      </c>
      <c r="F36" s="926">
        <v>13808</v>
      </c>
      <c r="G36" s="952">
        <v>19616</v>
      </c>
      <c r="H36" s="947">
        <v>0.53828167396859694</v>
      </c>
      <c r="I36" s="948">
        <v>0.78212902922524252</v>
      </c>
      <c r="J36" s="953">
        <v>0.68962932748598882</v>
      </c>
    </row>
    <row r="37" spans="1:10" s="101" customFormat="1" ht="15">
      <c r="A37" s="950" t="s">
        <v>485</v>
      </c>
      <c r="B37" s="951">
        <v>52769.783922000002</v>
      </c>
      <c r="C37" s="926">
        <v>0</v>
      </c>
      <c r="D37" s="952">
        <v>52769.783922000002</v>
      </c>
      <c r="E37" s="951">
        <v>35571</v>
      </c>
      <c r="F37" s="926">
        <v>0</v>
      </c>
      <c r="G37" s="952">
        <v>35571</v>
      </c>
      <c r="H37" s="947">
        <v>0.67407893980726086</v>
      </c>
      <c r="I37" s="948" t="s">
        <v>450</v>
      </c>
      <c r="J37" s="953">
        <v>0.67407893980726086</v>
      </c>
    </row>
    <row r="38" spans="1:10" s="101" customFormat="1" ht="15">
      <c r="A38" s="950" t="s">
        <v>486</v>
      </c>
      <c r="B38" s="951">
        <v>17678.807186537215</v>
      </c>
      <c r="C38" s="926">
        <v>1611.029271462786</v>
      </c>
      <c r="D38" s="952">
        <v>19289.836458000002</v>
      </c>
      <c r="E38" s="951">
        <v>16269</v>
      </c>
      <c r="F38" s="926">
        <v>667</v>
      </c>
      <c r="G38" s="952">
        <v>16936</v>
      </c>
      <c r="H38" s="947">
        <v>0.92025439433431844</v>
      </c>
      <c r="I38" s="948">
        <v>0.41402103103587673</v>
      </c>
      <c r="J38" s="953">
        <v>0.8779753025317224</v>
      </c>
    </row>
    <row r="39" spans="1:10" s="101" customFormat="1" ht="15">
      <c r="A39" s="950" t="s">
        <v>487</v>
      </c>
      <c r="B39" s="951">
        <v>118480.16279759402</v>
      </c>
      <c r="C39" s="926">
        <v>4024.456702405977</v>
      </c>
      <c r="D39" s="952">
        <v>122504.6195</v>
      </c>
      <c r="E39" s="951">
        <v>104625</v>
      </c>
      <c r="F39" s="926">
        <v>2872</v>
      </c>
      <c r="G39" s="952">
        <v>107497</v>
      </c>
      <c r="H39" s="947">
        <v>0.88305921877180793</v>
      </c>
      <c r="I39" s="948">
        <v>0.71363669990113365</v>
      </c>
      <c r="J39" s="953">
        <v>0.87749344015553632</v>
      </c>
    </row>
    <row r="40" spans="1:10" s="101" customFormat="1" ht="15">
      <c r="A40" s="950" t="s">
        <v>488</v>
      </c>
      <c r="B40" s="951">
        <v>24875.385477767446</v>
      </c>
      <c r="C40" s="926">
        <v>8.8575712325519991</v>
      </c>
      <c r="D40" s="952">
        <v>24884.243048999997</v>
      </c>
      <c r="E40" s="951">
        <v>20203</v>
      </c>
      <c r="F40" s="926">
        <v>1</v>
      </c>
      <c r="G40" s="952">
        <v>20204</v>
      </c>
      <c r="H40" s="947">
        <v>0.8121683186801899</v>
      </c>
      <c r="I40" s="948">
        <v>0.11289776550991225</v>
      </c>
      <c r="J40" s="953">
        <v>0.81191941262653444</v>
      </c>
    </row>
    <row r="41" spans="1:10" s="101" customFormat="1" ht="15">
      <c r="A41" s="950" t="s">
        <v>489</v>
      </c>
      <c r="B41" s="951">
        <v>11709.5890270081</v>
      </c>
      <c r="C41" s="926">
        <v>11090.4708279919</v>
      </c>
      <c r="D41" s="952">
        <v>22800.059855</v>
      </c>
      <c r="E41" s="951">
        <v>10569</v>
      </c>
      <c r="F41" s="926">
        <v>9326</v>
      </c>
      <c r="G41" s="952">
        <v>19895</v>
      </c>
      <c r="H41" s="947">
        <v>0.90259359022956842</v>
      </c>
      <c r="I41" s="948">
        <v>0.84090208113271026</v>
      </c>
      <c r="J41" s="953">
        <v>0.87258542857013921</v>
      </c>
    </row>
    <row r="42" spans="1:10" s="101" customFormat="1" ht="15">
      <c r="A42" s="950" t="s">
        <v>490</v>
      </c>
      <c r="B42" s="951">
        <v>3.1813318487789957</v>
      </c>
      <c r="C42" s="926">
        <v>193.30633715122099</v>
      </c>
      <c r="D42" s="952">
        <v>196.48766899999998</v>
      </c>
      <c r="E42" s="951">
        <v>1</v>
      </c>
      <c r="F42" s="926">
        <v>144</v>
      </c>
      <c r="G42" s="952">
        <v>145</v>
      </c>
      <c r="H42" s="947">
        <v>0.31433375942336944</v>
      </c>
      <c r="I42" s="948">
        <v>0.74493160504795408</v>
      </c>
      <c r="J42" s="953">
        <v>0.73795979532944644</v>
      </c>
    </row>
    <row r="43" spans="1:10" s="101" customFormat="1" ht="15">
      <c r="A43" s="950" t="s">
        <v>491</v>
      </c>
      <c r="B43" s="951">
        <v>0</v>
      </c>
      <c r="C43" s="926">
        <v>20.983428</v>
      </c>
      <c r="D43" s="952">
        <v>20.983428</v>
      </c>
      <c r="E43" s="951">
        <v>0</v>
      </c>
      <c r="F43" s="926">
        <v>7</v>
      </c>
      <c r="G43" s="952">
        <v>7</v>
      </c>
      <c r="H43" s="947" t="s">
        <v>450</v>
      </c>
      <c r="I43" s="948">
        <v>0.33359658869847197</v>
      </c>
      <c r="J43" s="953">
        <v>0.33359658869847197</v>
      </c>
    </row>
    <row r="44" spans="1:10" s="101" customFormat="1" ht="15">
      <c r="A44" s="950" t="s">
        <v>492</v>
      </c>
      <c r="B44" s="951">
        <v>41536.341892999997</v>
      </c>
      <c r="C44" s="926">
        <v>0</v>
      </c>
      <c r="D44" s="952">
        <v>41536.341892999997</v>
      </c>
      <c r="E44" s="951">
        <v>40556</v>
      </c>
      <c r="F44" s="926">
        <v>0</v>
      </c>
      <c r="G44" s="952">
        <v>40556</v>
      </c>
      <c r="H44" s="947">
        <v>0.97639797227388458</v>
      </c>
      <c r="I44" s="948" t="s">
        <v>450</v>
      </c>
      <c r="J44" s="953">
        <v>0.97639797227388458</v>
      </c>
    </row>
    <row r="45" spans="1:10" s="101" customFormat="1" ht="15">
      <c r="A45" s="950" t="s">
        <v>493</v>
      </c>
      <c r="B45" s="951">
        <v>52269.664807388559</v>
      </c>
      <c r="C45" s="926">
        <v>3326.0541336114406</v>
      </c>
      <c r="D45" s="952">
        <v>55595.718940999999</v>
      </c>
      <c r="E45" s="951">
        <v>39292</v>
      </c>
      <c r="F45" s="926">
        <v>2569</v>
      </c>
      <c r="G45" s="952">
        <v>41861</v>
      </c>
      <c r="H45" s="947">
        <v>0.75171708379591318</v>
      </c>
      <c r="I45" s="948">
        <v>0.77238670713112278</v>
      </c>
      <c r="J45" s="953">
        <v>0.7529536589755097</v>
      </c>
    </row>
    <row r="46" spans="1:10" s="101" customFormat="1" ht="15">
      <c r="A46" s="950" t="s">
        <v>494</v>
      </c>
      <c r="B46" s="951">
        <v>35982.920760664725</v>
      </c>
      <c r="C46" s="926">
        <v>29029.780450335271</v>
      </c>
      <c r="D46" s="952">
        <v>65012.701210999992</v>
      </c>
      <c r="E46" s="951">
        <v>26678</v>
      </c>
      <c r="F46" s="926">
        <v>24311</v>
      </c>
      <c r="G46" s="952">
        <v>50989</v>
      </c>
      <c r="H46" s="947">
        <v>0.74140729646281134</v>
      </c>
      <c r="I46" s="948">
        <v>0.837450356939204</v>
      </c>
      <c r="J46" s="953">
        <v>0.78429290046746714</v>
      </c>
    </row>
    <row r="47" spans="1:10" s="101" customFormat="1" ht="15">
      <c r="A47" s="950" t="s">
        <v>495</v>
      </c>
      <c r="B47" s="951">
        <v>12973.776617117681</v>
      </c>
      <c r="C47" s="926">
        <v>0.99772488232000001</v>
      </c>
      <c r="D47" s="952">
        <v>12974.774342000001</v>
      </c>
      <c r="E47" s="951">
        <v>13529</v>
      </c>
      <c r="F47" s="926">
        <v>0</v>
      </c>
      <c r="G47" s="952">
        <v>13529</v>
      </c>
      <c r="H47" s="947">
        <v>1.0427958180002694</v>
      </c>
      <c r="I47" s="948">
        <v>0</v>
      </c>
      <c r="J47" s="953">
        <v>1.0427156298361153</v>
      </c>
    </row>
    <row r="48" spans="1:10" s="101" customFormat="1" ht="15">
      <c r="A48" s="950" t="s">
        <v>496</v>
      </c>
      <c r="B48" s="951">
        <v>11.382775019159453</v>
      </c>
      <c r="C48" s="926">
        <v>11964.521766980841</v>
      </c>
      <c r="D48" s="952">
        <v>11975.904542</v>
      </c>
      <c r="E48" s="951">
        <v>8</v>
      </c>
      <c r="F48" s="926">
        <v>11506</v>
      </c>
      <c r="G48" s="952">
        <v>11514</v>
      </c>
      <c r="H48" s="947">
        <v>0.70281631557633562</v>
      </c>
      <c r="I48" s="948">
        <v>0.96167654872372343</v>
      </c>
      <c r="J48" s="953">
        <v>0.96143050903753602</v>
      </c>
    </row>
    <row r="49" spans="1:10" s="101" customFormat="1" ht="15">
      <c r="A49" s="950" t="s">
        <v>497</v>
      </c>
      <c r="B49" s="951">
        <v>0</v>
      </c>
      <c r="C49" s="926">
        <v>463.64661599999999</v>
      </c>
      <c r="D49" s="952">
        <v>463.64661599999999</v>
      </c>
      <c r="E49" s="951">
        <v>0</v>
      </c>
      <c r="F49" s="926">
        <v>297</v>
      </c>
      <c r="G49" s="952">
        <v>297</v>
      </c>
      <c r="H49" s="947" t="s">
        <v>450</v>
      </c>
      <c r="I49" s="948">
        <v>0.64057407031738156</v>
      </c>
      <c r="J49" s="953">
        <v>0.64057407031738156</v>
      </c>
    </row>
    <row r="50" spans="1:10" s="101" customFormat="1" ht="15">
      <c r="A50" s="950" t="s">
        <v>498</v>
      </c>
      <c r="B50" s="951">
        <v>669.03883255522487</v>
      </c>
      <c r="C50" s="926">
        <v>8301.8354424447753</v>
      </c>
      <c r="D50" s="952">
        <v>8970.8742750000001</v>
      </c>
      <c r="E50" s="951">
        <v>353</v>
      </c>
      <c r="F50" s="926">
        <v>8857</v>
      </c>
      <c r="G50" s="952">
        <v>9210</v>
      </c>
      <c r="H50" s="947">
        <v>0.52762258754369407</v>
      </c>
      <c r="I50" s="948">
        <v>1.0668725080621131</v>
      </c>
      <c r="J50" s="953">
        <v>1.02665578823977</v>
      </c>
    </row>
    <row r="51" spans="1:10" s="101" customFormat="1" ht="15">
      <c r="A51" s="950" t="s">
        <v>499</v>
      </c>
      <c r="B51" s="951">
        <v>0.3972457512809342</v>
      </c>
      <c r="C51" s="926">
        <v>9930.7465362487183</v>
      </c>
      <c r="D51" s="952">
        <v>9931.1437819999992</v>
      </c>
      <c r="E51" s="951">
        <v>0</v>
      </c>
      <c r="F51" s="926">
        <v>7179</v>
      </c>
      <c r="G51" s="952">
        <v>7179</v>
      </c>
      <c r="H51" s="947">
        <v>0</v>
      </c>
      <c r="I51" s="948">
        <v>0.72290637705791505</v>
      </c>
      <c r="J51" s="953">
        <v>0.72287746080283266</v>
      </c>
    </row>
    <row r="52" spans="1:10" s="101" customFormat="1" ht="15">
      <c r="A52" s="950" t="s">
        <v>500</v>
      </c>
      <c r="B52" s="951">
        <v>24693.933107302302</v>
      </c>
      <c r="C52" s="926">
        <v>1.5874426976980001</v>
      </c>
      <c r="D52" s="952">
        <v>24695.520550000001</v>
      </c>
      <c r="E52" s="951">
        <v>20378</v>
      </c>
      <c r="F52" s="926">
        <v>1</v>
      </c>
      <c r="G52" s="952">
        <v>20379</v>
      </c>
      <c r="H52" s="947">
        <v>0.82522293680199421</v>
      </c>
      <c r="I52" s="948">
        <v>0.62994399826219305</v>
      </c>
      <c r="J52" s="953">
        <v>0.82521038415608527</v>
      </c>
    </row>
    <row r="53" spans="1:10" s="101" customFormat="1" ht="15.75" thickBot="1">
      <c r="A53" s="954" t="s">
        <v>501</v>
      </c>
      <c r="B53" s="955">
        <v>10713.856381054102</v>
      </c>
      <c r="C53" s="956">
        <v>74.735508945900008</v>
      </c>
      <c r="D53" s="957">
        <v>10788.591890000002</v>
      </c>
      <c r="E53" s="955">
        <v>11169</v>
      </c>
      <c r="F53" s="956">
        <v>115</v>
      </c>
      <c r="G53" s="957">
        <v>11284</v>
      </c>
      <c r="H53" s="958">
        <v>1.0424817733930756</v>
      </c>
      <c r="I53" s="959">
        <v>1.5387598428378524</v>
      </c>
      <c r="J53" s="960">
        <v>1.0459196264953905</v>
      </c>
    </row>
    <row r="54" spans="1:10" s="101" customFormat="1" ht="15.75" thickBot="1">
      <c r="A54" s="961" t="s">
        <v>62</v>
      </c>
      <c r="B54" s="962">
        <v>1314342.1675660624</v>
      </c>
      <c r="C54" s="963">
        <v>334431.93738093739</v>
      </c>
      <c r="D54" s="964">
        <v>1648774.1049470005</v>
      </c>
      <c r="E54" s="962">
        <v>1122105</v>
      </c>
      <c r="F54" s="963">
        <v>291229</v>
      </c>
      <c r="G54" s="964">
        <v>1413334</v>
      </c>
      <c r="H54" s="965">
        <v>0.85373887233485568</v>
      </c>
      <c r="I54" s="966">
        <v>0.87081695091899447</v>
      </c>
      <c r="J54" s="967">
        <v>0.85720293384000679</v>
      </c>
    </row>
    <row r="55" spans="1:10">
      <c r="A55" s="719"/>
      <c r="B55" s="719"/>
      <c r="C55" s="719"/>
      <c r="D55" s="719"/>
      <c r="E55" s="719"/>
      <c r="F55" s="719"/>
      <c r="G55" s="719"/>
      <c r="H55" s="719"/>
      <c r="I55" s="719"/>
      <c r="J55" s="719"/>
    </row>
    <row r="56" spans="1:10" ht="15">
      <c r="A56" s="719" t="s">
        <v>1100</v>
      </c>
      <c r="B56" s="719"/>
      <c r="C56" s="719"/>
      <c r="D56" s="719"/>
      <c r="E56" s="719"/>
      <c r="F56" s="719"/>
      <c r="G56" s="719"/>
      <c r="H56" s="719"/>
      <c r="I56" s="719"/>
      <c r="J56" s="719"/>
    </row>
    <row r="57" spans="1:10">
      <c r="A57" s="719" t="s">
        <v>502</v>
      </c>
      <c r="B57" s="719"/>
      <c r="C57" s="719"/>
      <c r="D57" s="719"/>
      <c r="E57" s="719"/>
      <c r="F57" s="719"/>
      <c r="G57" s="719"/>
      <c r="H57" s="719"/>
      <c r="I57" s="719"/>
      <c r="J57" s="719"/>
    </row>
  </sheetData>
  <mergeCells count="7">
    <mergeCell ref="A1:J1"/>
    <mergeCell ref="A2:J2"/>
    <mergeCell ref="A4:A5"/>
    <mergeCell ref="B4:D4"/>
    <mergeCell ref="E4:G4"/>
    <mergeCell ref="H4:J4"/>
    <mergeCell ref="A3:J3"/>
  </mergeCells>
  <printOptions horizontalCentered="1"/>
  <pageMargins left="0" right="0" top="1" bottom="1" header="0.5" footer="0.5"/>
  <pageSetup scale="84" firstPageNumber="101" orientation="portrait" useFirstPageNumber="1" r:id="rId1"/>
  <headerFooter scaleWithDoc="0" alignWithMargins="0">
    <oddHeader>&amp;C&amp;"Arial,Bold"&amp;14Pacific Gas and Electric Company</oddHeader>
    <oddFooter xml:space="preserve">&amp;R&amp;12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Normal="100" workbookViewId="0">
      <selection activeCell="A19" sqref="A19:H19"/>
    </sheetView>
  </sheetViews>
  <sheetFormatPr defaultColWidth="9.140625" defaultRowHeight="15"/>
  <cols>
    <col min="1" max="1" width="15.140625" style="176" customWidth="1"/>
    <col min="2" max="2" width="12.42578125" style="720" customWidth="1"/>
    <col min="3" max="3" width="11.7109375" style="720" customWidth="1"/>
    <col min="4" max="4" width="12.140625" style="101" customWidth="1"/>
    <col min="5" max="5" width="12.5703125" style="720" customWidth="1"/>
    <col min="6" max="6" width="11.7109375" style="720" customWidth="1"/>
    <col min="7" max="8" width="12.85546875" style="101" customWidth="1"/>
    <col min="9" max="16384" width="9.140625" style="101"/>
  </cols>
  <sheetData>
    <row r="1" spans="1:8">
      <c r="A1" s="1152" t="s">
        <v>883</v>
      </c>
      <c r="B1" s="1326"/>
      <c r="C1" s="1326"/>
      <c r="D1" s="1326"/>
      <c r="E1" s="1326"/>
      <c r="F1" s="1326"/>
      <c r="G1" s="1326"/>
      <c r="H1" s="1326"/>
    </row>
    <row r="2" spans="1:8" s="176" customFormat="1">
      <c r="A2" s="1152" t="s">
        <v>344</v>
      </c>
      <c r="B2" s="1326"/>
      <c r="C2" s="1326"/>
      <c r="D2" s="1326"/>
      <c r="E2" s="1326"/>
      <c r="F2" s="1326"/>
      <c r="G2" s="1326"/>
      <c r="H2" s="1326"/>
    </row>
    <row r="3" spans="1:8" s="176" customFormat="1" ht="16.899999999999999" customHeight="1" thickBot="1">
      <c r="A3" s="1327" t="s">
        <v>877</v>
      </c>
      <c r="B3" s="1328"/>
      <c r="C3" s="1328"/>
      <c r="D3" s="1328"/>
      <c r="E3" s="1328"/>
      <c r="F3" s="1328"/>
      <c r="G3" s="1328"/>
      <c r="H3" s="1328"/>
    </row>
    <row r="4" spans="1:8" s="289" customFormat="1" ht="63" thickBot="1">
      <c r="A4" s="917">
        <v>2014</v>
      </c>
      <c r="B4" s="918" t="s">
        <v>147</v>
      </c>
      <c r="C4" s="918" t="s">
        <v>1155</v>
      </c>
      <c r="D4" s="918" t="s">
        <v>146</v>
      </c>
      <c r="E4" s="918" t="s">
        <v>1156</v>
      </c>
      <c r="F4" s="918" t="s">
        <v>204</v>
      </c>
      <c r="G4" s="918" t="s">
        <v>155</v>
      </c>
      <c r="H4" s="919" t="s">
        <v>154</v>
      </c>
    </row>
    <row r="5" spans="1:8">
      <c r="A5" s="920" t="s">
        <v>140</v>
      </c>
      <c r="B5" s="921">
        <v>1383966</v>
      </c>
      <c r="C5" s="922">
        <v>35603</v>
      </c>
      <c r="D5" s="923">
        <v>2.5725342963627718E-2</v>
      </c>
      <c r="E5" s="922">
        <v>29345</v>
      </c>
      <c r="F5" s="922">
        <v>6258</v>
      </c>
      <c r="G5" s="923">
        <v>0.82422829536836784</v>
      </c>
      <c r="H5" s="924">
        <v>4.5217873849502082E-3</v>
      </c>
    </row>
    <row r="6" spans="1:8">
      <c r="A6" s="925" t="s">
        <v>139</v>
      </c>
      <c r="B6" s="921">
        <v>1378604</v>
      </c>
      <c r="C6" s="926">
        <v>33005</v>
      </c>
      <c r="D6" s="923">
        <v>2.3940885127273676E-2</v>
      </c>
      <c r="E6" s="927">
        <v>27178</v>
      </c>
      <c r="F6" s="927">
        <v>5827</v>
      </c>
      <c r="G6" s="923">
        <v>0.82345099227389784</v>
      </c>
      <c r="H6" s="924">
        <v>4.2267395133047635E-3</v>
      </c>
    </row>
    <row r="7" spans="1:8">
      <c r="A7" s="925" t="s">
        <v>138</v>
      </c>
      <c r="B7" s="921">
        <v>1370848</v>
      </c>
      <c r="C7" s="926">
        <v>37743</v>
      </c>
      <c r="D7" s="923">
        <v>2.753259296435491E-2</v>
      </c>
      <c r="E7" s="927">
        <v>31241</v>
      </c>
      <c r="F7" s="927">
        <v>6502</v>
      </c>
      <c r="G7" s="923">
        <v>0.82772964523222847</v>
      </c>
      <c r="H7" s="924">
        <v>4.74304955764607E-3</v>
      </c>
    </row>
    <row r="8" spans="1:8">
      <c r="A8" s="925" t="s">
        <v>137</v>
      </c>
      <c r="B8" s="921">
        <v>1373672</v>
      </c>
      <c r="C8" s="926">
        <v>34935</v>
      </c>
      <c r="D8" s="923">
        <v>2.5431835256160131E-2</v>
      </c>
      <c r="E8" s="926">
        <v>29610</v>
      </c>
      <c r="F8" s="926">
        <v>5325</v>
      </c>
      <c r="G8" s="923">
        <v>0.84757406612279951</v>
      </c>
      <c r="H8" s="924">
        <v>3.8764712391313209E-3</v>
      </c>
    </row>
    <row r="9" spans="1:8">
      <c r="A9" s="925" t="s">
        <v>136</v>
      </c>
      <c r="B9" s="921">
        <v>1373212</v>
      </c>
      <c r="C9" s="926">
        <v>30443</v>
      </c>
      <c r="D9" s="923">
        <v>2.2169191647029008E-2</v>
      </c>
      <c r="E9" s="926">
        <v>25458</v>
      </c>
      <c r="F9" s="926">
        <v>4985</v>
      </c>
      <c r="G9" s="923">
        <v>0.83625135499129521</v>
      </c>
      <c r="H9" s="924">
        <v>3.6301750931392969E-3</v>
      </c>
    </row>
    <row r="10" spans="1:8">
      <c r="A10" s="925" t="s">
        <v>135</v>
      </c>
      <c r="B10" s="921">
        <v>1372199</v>
      </c>
      <c r="C10" s="926">
        <v>29770</v>
      </c>
      <c r="D10" s="923">
        <v>2.1695103990018942E-2</v>
      </c>
      <c r="E10" s="926">
        <v>25155</v>
      </c>
      <c r="F10" s="926">
        <v>4615</v>
      </c>
      <c r="G10" s="923">
        <v>0.84497816593886466</v>
      </c>
      <c r="H10" s="924">
        <v>3.3632148106797922E-3</v>
      </c>
    </row>
    <row r="11" spans="1:8">
      <c r="A11" s="925" t="s">
        <v>134</v>
      </c>
      <c r="B11" s="921">
        <v>1382128</v>
      </c>
      <c r="C11" s="926">
        <v>35595</v>
      </c>
      <c r="D11" s="923">
        <v>2.5753765208432214E-2</v>
      </c>
      <c r="E11" s="926">
        <v>29121</v>
      </c>
      <c r="F11" s="926">
        <v>6474</v>
      </c>
      <c r="G11" s="928">
        <v>0.81812052254530132</v>
      </c>
      <c r="H11" s="929">
        <v>4.6840813586006506E-3</v>
      </c>
    </row>
    <row r="12" spans="1:8">
      <c r="A12" s="925" t="s">
        <v>133</v>
      </c>
      <c r="B12" s="921">
        <v>1393544</v>
      </c>
      <c r="C12" s="926">
        <v>33206</v>
      </c>
      <c r="D12" s="923">
        <v>2.3828454645134993E-2</v>
      </c>
      <c r="E12" s="926">
        <v>28701</v>
      </c>
      <c r="F12" s="926">
        <v>4505</v>
      </c>
      <c r="G12" s="928">
        <v>0.86433174727458895</v>
      </c>
      <c r="H12" s="929">
        <v>3.2327648068521697E-3</v>
      </c>
    </row>
    <row r="13" spans="1:8">
      <c r="A13" s="925" t="s">
        <v>132</v>
      </c>
      <c r="B13" s="921">
        <v>1397601</v>
      </c>
      <c r="C13" s="926">
        <v>35204</v>
      </c>
      <c r="D13" s="923">
        <v>2.5188877226046631E-2</v>
      </c>
      <c r="E13" s="926">
        <v>28826</v>
      </c>
      <c r="F13" s="926">
        <v>6378</v>
      </c>
      <c r="G13" s="928">
        <v>0.81882740597659354</v>
      </c>
      <c r="H13" s="930">
        <v>4.5635342275799741E-3</v>
      </c>
    </row>
    <row r="14" spans="1:8">
      <c r="A14" s="925" t="s">
        <v>131</v>
      </c>
      <c r="B14" s="921">
        <v>1406749</v>
      </c>
      <c r="C14" s="926">
        <v>33388</v>
      </c>
      <c r="D14" s="923">
        <v>2.3734155844432801E-2</v>
      </c>
      <c r="E14" s="926">
        <v>28070</v>
      </c>
      <c r="F14" s="926">
        <v>5318</v>
      </c>
      <c r="G14" s="928">
        <v>0.84072121720378579</v>
      </c>
      <c r="H14" s="930">
        <v>3.7803474535969103E-3</v>
      </c>
    </row>
    <row r="15" spans="1:8">
      <c r="A15" s="925" t="s">
        <v>130</v>
      </c>
      <c r="B15" s="921">
        <v>1412395</v>
      </c>
      <c r="C15" s="926">
        <v>32480</v>
      </c>
      <c r="D15" s="923">
        <v>2.2996399732369485E-2</v>
      </c>
      <c r="E15" s="926">
        <v>26975</v>
      </c>
      <c r="F15" s="926">
        <v>5505</v>
      </c>
      <c r="G15" s="928">
        <v>0.83051108374384242</v>
      </c>
      <c r="H15" s="930">
        <v>3.8976348684326978E-3</v>
      </c>
    </row>
    <row r="16" spans="1:8" ht="15.75" thickBot="1">
      <c r="A16" s="931" t="s">
        <v>129</v>
      </c>
      <c r="B16" s="932">
        <v>1413334</v>
      </c>
      <c r="C16" s="933">
        <v>31209</v>
      </c>
      <c r="D16" s="934">
        <v>2.2081829206684337E-2</v>
      </c>
      <c r="E16" s="933">
        <v>25695</v>
      </c>
      <c r="F16" s="933">
        <v>5514</v>
      </c>
      <c r="G16" s="935">
        <v>0.82332019609727958</v>
      </c>
      <c r="H16" s="936">
        <v>3.9014132540503518E-3</v>
      </c>
    </row>
    <row r="17" spans="1:9" s="176" customFormat="1" ht="15.75" thickBot="1">
      <c r="A17" s="937" t="s">
        <v>128</v>
      </c>
      <c r="B17" s="938">
        <v>1413334</v>
      </c>
      <c r="C17" s="938">
        <v>402581</v>
      </c>
      <c r="D17" s="939">
        <v>0.28484491280900337</v>
      </c>
      <c r="E17" s="938">
        <v>335375</v>
      </c>
      <c r="F17" s="938">
        <v>67206</v>
      </c>
      <c r="G17" s="939">
        <v>0.833062166371488</v>
      </c>
      <c r="H17" s="940">
        <v>4.755139266443742E-2</v>
      </c>
    </row>
    <row r="19" spans="1:9" s="115" customFormat="1">
      <c r="A19" s="1324" t="s">
        <v>1101</v>
      </c>
      <c r="B19" s="1325"/>
      <c r="C19" s="1325"/>
      <c r="D19" s="1325"/>
      <c r="E19" s="1325"/>
      <c r="F19" s="1325"/>
      <c r="G19" s="1325"/>
      <c r="H19" s="1325"/>
    </row>
    <row r="20" spans="1:9" s="104" customFormat="1" ht="12.75">
      <c r="A20" s="1324" t="s">
        <v>1102</v>
      </c>
      <c r="B20" s="1325"/>
      <c r="C20" s="1325"/>
      <c r="D20" s="1325"/>
      <c r="E20" s="1325"/>
      <c r="F20" s="1325"/>
      <c r="G20" s="1325"/>
      <c r="H20" s="1325"/>
      <c r="I20" s="107"/>
    </row>
  </sheetData>
  <mergeCells count="5">
    <mergeCell ref="A20:H20"/>
    <mergeCell ref="A1:H1"/>
    <mergeCell ref="A2:H2"/>
    <mergeCell ref="A19:H19"/>
    <mergeCell ref="A3:H3"/>
  </mergeCells>
  <printOptions horizontalCentered="1"/>
  <pageMargins left="0.5" right="0.5" top="1" bottom="1" header="0.5" footer="0.5"/>
  <pageSetup scale="96" firstPageNumber="102" orientation="portrait" useFirstPageNumber="1" r:id="rId1"/>
  <headerFooter scaleWithDoc="0" alignWithMargins="0">
    <oddHeader>&amp;C&amp;"Arial,Bold"&amp;14Pacific Gas and Electric Company</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activeCell="I3" sqref="I3"/>
    </sheetView>
  </sheetViews>
  <sheetFormatPr defaultColWidth="40.5703125" defaultRowHeight="15"/>
  <cols>
    <col min="1" max="1" width="53.7109375" style="973" customWidth="1"/>
    <col min="2" max="2" width="7.85546875" style="973" customWidth="1"/>
    <col min="3" max="3" width="6.7109375" style="973" customWidth="1"/>
    <col min="4" max="4" width="10.7109375" style="973" customWidth="1"/>
    <col min="5" max="5" width="8.28515625" style="973" customWidth="1"/>
    <col min="6" max="8" width="6.7109375" style="1004" customWidth="1"/>
    <col min="9" max="16384" width="40.5703125" style="973"/>
  </cols>
  <sheetData>
    <row r="1" spans="1:8">
      <c r="A1" s="1329" t="s">
        <v>883</v>
      </c>
      <c r="B1" s="1330"/>
      <c r="C1" s="1330"/>
      <c r="D1" s="1330"/>
      <c r="E1" s="1330"/>
      <c r="F1" s="1330"/>
      <c r="G1" s="1330"/>
      <c r="H1" s="1330"/>
    </row>
    <row r="2" spans="1:8">
      <c r="A2" s="1329" t="s">
        <v>345</v>
      </c>
      <c r="B2" s="1330"/>
      <c r="C2" s="1330"/>
      <c r="D2" s="1330"/>
      <c r="E2" s="1330"/>
      <c r="F2" s="1330"/>
      <c r="G2" s="1330"/>
      <c r="H2" s="1330"/>
    </row>
    <row r="3" spans="1:8" s="974" customFormat="1" ht="16.149999999999999" customHeight="1" thickBot="1">
      <c r="A3" s="1333" t="s">
        <v>878</v>
      </c>
      <c r="B3" s="1334"/>
      <c r="C3" s="1334"/>
      <c r="D3" s="1334"/>
      <c r="E3" s="1334"/>
      <c r="F3" s="1334"/>
      <c r="G3" s="1334"/>
      <c r="H3" s="1334"/>
    </row>
    <row r="4" spans="1:8" ht="27" customHeight="1">
      <c r="A4" s="1331" t="s">
        <v>158</v>
      </c>
      <c r="B4" s="1335" t="s">
        <v>157</v>
      </c>
      <c r="C4" s="1336"/>
      <c r="D4" s="1336"/>
      <c r="E4" s="1337"/>
      <c r="F4" s="1338" t="s">
        <v>357</v>
      </c>
      <c r="G4" s="1339"/>
      <c r="H4" s="1340"/>
    </row>
    <row r="5" spans="1:8" ht="15" customHeight="1" thickBot="1">
      <c r="A5" s="1332"/>
      <c r="B5" s="975" t="s">
        <v>41</v>
      </c>
      <c r="C5" s="976" t="s">
        <v>42</v>
      </c>
      <c r="D5" s="976" t="s">
        <v>43</v>
      </c>
      <c r="E5" s="977" t="s">
        <v>44</v>
      </c>
      <c r="F5" s="978" t="s">
        <v>156</v>
      </c>
      <c r="G5" s="979" t="s">
        <v>153</v>
      </c>
      <c r="H5" s="980" t="s">
        <v>62</v>
      </c>
    </row>
    <row r="6" spans="1:8" ht="12.75" customHeight="1">
      <c r="A6" s="981" t="s">
        <v>503</v>
      </c>
      <c r="B6" s="982"/>
      <c r="C6" s="983" t="s">
        <v>504</v>
      </c>
      <c r="D6" s="983"/>
      <c r="E6" s="984"/>
      <c r="F6" s="985">
        <v>0</v>
      </c>
      <c r="G6" s="986">
        <v>0</v>
      </c>
      <c r="H6" s="987">
        <v>0</v>
      </c>
    </row>
    <row r="7" spans="1:8" ht="12.75" customHeight="1">
      <c r="A7" s="988" t="s">
        <v>505</v>
      </c>
      <c r="B7" s="989"/>
      <c r="C7" s="990" t="s">
        <v>504</v>
      </c>
      <c r="D7" s="991"/>
      <c r="E7" s="992"/>
      <c r="F7" s="985">
        <v>4</v>
      </c>
      <c r="G7" s="986">
        <v>0</v>
      </c>
      <c r="H7" s="987">
        <v>4</v>
      </c>
    </row>
    <row r="8" spans="1:8">
      <c r="A8" s="988" t="s">
        <v>506</v>
      </c>
      <c r="B8" s="989"/>
      <c r="C8" s="990" t="s">
        <v>504</v>
      </c>
      <c r="D8" s="991"/>
      <c r="E8" s="992"/>
      <c r="F8" s="985">
        <v>0</v>
      </c>
      <c r="G8" s="986">
        <v>0</v>
      </c>
      <c r="H8" s="987">
        <v>0</v>
      </c>
    </row>
    <row r="9" spans="1:8">
      <c r="A9" s="988" t="s">
        <v>507</v>
      </c>
      <c r="B9" s="989"/>
      <c r="C9" s="990" t="s">
        <v>504</v>
      </c>
      <c r="D9" s="991"/>
      <c r="E9" s="992"/>
      <c r="F9" s="985">
        <v>5</v>
      </c>
      <c r="G9" s="986">
        <v>6</v>
      </c>
      <c r="H9" s="987">
        <v>11</v>
      </c>
    </row>
    <row r="10" spans="1:8">
      <c r="A10" s="988" t="s">
        <v>508</v>
      </c>
      <c r="B10" s="989"/>
      <c r="C10" s="990" t="s">
        <v>504</v>
      </c>
      <c r="D10" s="991"/>
      <c r="E10" s="992"/>
      <c r="F10" s="985">
        <v>0</v>
      </c>
      <c r="G10" s="986">
        <v>0</v>
      </c>
      <c r="H10" s="987">
        <v>0</v>
      </c>
    </row>
    <row r="11" spans="1:8">
      <c r="A11" s="988" t="s">
        <v>509</v>
      </c>
      <c r="B11" s="989"/>
      <c r="C11" s="990" t="s">
        <v>504</v>
      </c>
      <c r="D11" s="991"/>
      <c r="E11" s="992"/>
      <c r="F11" s="985">
        <v>1</v>
      </c>
      <c r="G11" s="986">
        <v>0</v>
      </c>
      <c r="H11" s="987">
        <v>1</v>
      </c>
    </row>
    <row r="12" spans="1:8">
      <c r="A12" s="988" t="s">
        <v>510</v>
      </c>
      <c r="B12" s="989"/>
      <c r="C12" s="990" t="s">
        <v>504</v>
      </c>
      <c r="D12" s="991"/>
      <c r="E12" s="992"/>
      <c r="F12" s="985">
        <v>0</v>
      </c>
      <c r="G12" s="986">
        <v>1</v>
      </c>
      <c r="H12" s="987">
        <v>1</v>
      </c>
    </row>
    <row r="13" spans="1:8">
      <c r="A13" s="988" t="s">
        <v>511</v>
      </c>
      <c r="B13" s="989"/>
      <c r="C13" s="990"/>
      <c r="D13" s="991"/>
      <c r="E13" s="992"/>
      <c r="F13" s="985">
        <v>0</v>
      </c>
      <c r="G13" s="986">
        <v>0</v>
      </c>
      <c r="H13" s="987">
        <v>0</v>
      </c>
    </row>
    <row r="14" spans="1:8">
      <c r="A14" s="988" t="s">
        <v>512</v>
      </c>
      <c r="B14" s="993"/>
      <c r="C14" s="990" t="s">
        <v>504</v>
      </c>
      <c r="D14" s="991"/>
      <c r="E14" s="992"/>
      <c r="F14" s="985">
        <v>0</v>
      </c>
      <c r="G14" s="986">
        <v>5</v>
      </c>
      <c r="H14" s="987">
        <v>5</v>
      </c>
    </row>
    <row r="15" spans="1:8">
      <c r="A15" s="988" t="s">
        <v>513</v>
      </c>
      <c r="B15" s="993"/>
      <c r="C15" s="990" t="s">
        <v>504</v>
      </c>
      <c r="D15" s="991"/>
      <c r="E15" s="992"/>
      <c r="F15" s="985">
        <v>0</v>
      </c>
      <c r="G15" s="986">
        <v>0</v>
      </c>
      <c r="H15" s="987">
        <v>0</v>
      </c>
    </row>
    <row r="16" spans="1:8">
      <c r="A16" s="988" t="s">
        <v>514</v>
      </c>
      <c r="B16" s="989"/>
      <c r="C16" s="990" t="s">
        <v>504</v>
      </c>
      <c r="D16" s="991"/>
      <c r="E16" s="992"/>
      <c r="F16" s="985">
        <v>0</v>
      </c>
      <c r="G16" s="986">
        <v>0</v>
      </c>
      <c r="H16" s="987">
        <v>0</v>
      </c>
    </row>
    <row r="17" spans="1:8">
      <c r="A17" s="988" t="s">
        <v>515</v>
      </c>
      <c r="B17" s="989"/>
      <c r="C17" s="990"/>
      <c r="D17" s="990"/>
      <c r="E17" s="994"/>
      <c r="F17" s="985">
        <v>0</v>
      </c>
      <c r="G17" s="986">
        <v>7</v>
      </c>
      <c r="H17" s="987">
        <v>7</v>
      </c>
    </row>
    <row r="18" spans="1:8">
      <c r="A18" s="988" t="s">
        <v>516</v>
      </c>
      <c r="B18" s="989"/>
      <c r="C18" s="990"/>
      <c r="D18" s="991"/>
      <c r="E18" s="992"/>
      <c r="F18" s="985">
        <v>0</v>
      </c>
      <c r="G18" s="986">
        <v>2</v>
      </c>
      <c r="H18" s="987">
        <v>2</v>
      </c>
    </row>
    <row r="19" spans="1:8">
      <c r="A19" s="988" t="s">
        <v>517</v>
      </c>
      <c r="B19" s="989"/>
      <c r="C19" s="990" t="s">
        <v>504</v>
      </c>
      <c r="D19" s="991"/>
      <c r="E19" s="992"/>
      <c r="F19" s="985">
        <v>11</v>
      </c>
      <c r="G19" s="986">
        <v>219</v>
      </c>
      <c r="H19" s="987">
        <v>230</v>
      </c>
    </row>
    <row r="20" spans="1:8">
      <c r="A20" s="988" t="s">
        <v>518</v>
      </c>
      <c r="B20" s="989"/>
      <c r="C20" s="990"/>
      <c r="D20" s="991"/>
      <c r="E20" s="992"/>
      <c r="F20" s="985">
        <v>0</v>
      </c>
      <c r="G20" s="986">
        <v>5</v>
      </c>
      <c r="H20" s="987">
        <v>5</v>
      </c>
    </row>
    <row r="21" spans="1:8">
      <c r="A21" s="988" t="s">
        <v>519</v>
      </c>
      <c r="B21" s="989"/>
      <c r="C21" s="990" t="s">
        <v>504</v>
      </c>
      <c r="D21" s="991"/>
      <c r="E21" s="992"/>
      <c r="F21" s="985">
        <v>0</v>
      </c>
      <c r="G21" s="986">
        <v>20</v>
      </c>
      <c r="H21" s="987">
        <v>20</v>
      </c>
    </row>
    <row r="22" spans="1:8">
      <c r="A22" s="988" t="s">
        <v>520</v>
      </c>
      <c r="B22" s="989"/>
      <c r="C22" s="990"/>
      <c r="D22" s="991"/>
      <c r="E22" s="992"/>
      <c r="F22" s="985">
        <v>0</v>
      </c>
      <c r="G22" s="986">
        <v>1</v>
      </c>
      <c r="H22" s="987">
        <v>1</v>
      </c>
    </row>
    <row r="23" spans="1:8">
      <c r="A23" s="988" t="s">
        <v>521</v>
      </c>
      <c r="B23" s="989"/>
      <c r="C23" s="990"/>
      <c r="D23" s="991"/>
      <c r="E23" s="992"/>
      <c r="F23" s="985">
        <v>0</v>
      </c>
      <c r="G23" s="986">
        <v>2</v>
      </c>
      <c r="H23" s="987">
        <v>2</v>
      </c>
    </row>
    <row r="24" spans="1:8">
      <c r="A24" s="988" t="s">
        <v>522</v>
      </c>
      <c r="B24" s="989"/>
      <c r="C24" s="990"/>
      <c r="D24" s="991"/>
      <c r="E24" s="992"/>
      <c r="F24" s="985">
        <v>3</v>
      </c>
      <c r="G24" s="986">
        <v>76</v>
      </c>
      <c r="H24" s="987">
        <v>79</v>
      </c>
    </row>
    <row r="25" spans="1:8">
      <c r="A25" s="988" t="s">
        <v>523</v>
      </c>
      <c r="B25" s="989"/>
      <c r="C25" s="990" t="s">
        <v>504</v>
      </c>
      <c r="D25" s="991"/>
      <c r="E25" s="992"/>
      <c r="F25" s="985">
        <v>0</v>
      </c>
      <c r="G25" s="986">
        <v>1</v>
      </c>
      <c r="H25" s="987">
        <v>1</v>
      </c>
    </row>
    <row r="26" spans="1:8">
      <c r="A26" s="988" t="s">
        <v>524</v>
      </c>
      <c r="B26" s="989"/>
      <c r="C26" s="990"/>
      <c r="D26" s="991"/>
      <c r="E26" s="992"/>
      <c r="F26" s="985">
        <v>0</v>
      </c>
      <c r="G26" s="986">
        <v>5</v>
      </c>
      <c r="H26" s="987">
        <v>5</v>
      </c>
    </row>
    <row r="27" spans="1:8">
      <c r="A27" s="988" t="s">
        <v>525</v>
      </c>
      <c r="B27" s="989"/>
      <c r="C27" s="990"/>
      <c r="D27" s="991"/>
      <c r="E27" s="992"/>
      <c r="F27" s="985">
        <v>0</v>
      </c>
      <c r="G27" s="986">
        <v>11</v>
      </c>
      <c r="H27" s="987">
        <v>11</v>
      </c>
    </row>
    <row r="28" spans="1:8">
      <c r="A28" s="988" t="s">
        <v>526</v>
      </c>
      <c r="B28" s="989"/>
      <c r="C28" s="990" t="s">
        <v>504</v>
      </c>
      <c r="D28" s="991"/>
      <c r="E28" s="992"/>
      <c r="F28" s="985">
        <v>1</v>
      </c>
      <c r="G28" s="986">
        <v>27</v>
      </c>
      <c r="H28" s="987">
        <v>28</v>
      </c>
    </row>
    <row r="29" spans="1:8">
      <c r="A29" s="988" t="s">
        <v>527</v>
      </c>
      <c r="B29" s="989"/>
      <c r="C29" s="990" t="s">
        <v>504</v>
      </c>
      <c r="D29" s="991"/>
      <c r="E29" s="992"/>
      <c r="F29" s="985">
        <v>0</v>
      </c>
      <c r="G29" s="986">
        <v>0</v>
      </c>
      <c r="H29" s="987">
        <v>0</v>
      </c>
    </row>
    <row r="30" spans="1:8">
      <c r="A30" s="988" t="s">
        <v>528</v>
      </c>
      <c r="B30" s="989"/>
      <c r="C30" s="990"/>
      <c r="D30" s="991"/>
      <c r="E30" s="992"/>
      <c r="F30" s="985">
        <v>0</v>
      </c>
      <c r="G30" s="986">
        <v>89</v>
      </c>
      <c r="H30" s="987">
        <v>89</v>
      </c>
    </row>
    <row r="31" spans="1:8">
      <c r="A31" s="988" t="s">
        <v>529</v>
      </c>
      <c r="B31" s="989"/>
      <c r="C31" s="990" t="s">
        <v>504</v>
      </c>
      <c r="D31" s="991"/>
      <c r="E31" s="992"/>
      <c r="F31" s="985">
        <v>0</v>
      </c>
      <c r="G31" s="986">
        <v>1</v>
      </c>
      <c r="H31" s="987">
        <v>1</v>
      </c>
    </row>
    <row r="32" spans="1:8">
      <c r="A32" s="988" t="s">
        <v>530</v>
      </c>
      <c r="B32" s="995"/>
      <c r="C32" s="996"/>
      <c r="D32" s="997"/>
      <c r="E32" s="998"/>
      <c r="F32" s="985">
        <v>0</v>
      </c>
      <c r="G32" s="986">
        <v>0</v>
      </c>
      <c r="H32" s="987">
        <v>0</v>
      </c>
    </row>
    <row r="33" spans="1:8">
      <c r="A33" s="988" t="s">
        <v>531</v>
      </c>
      <c r="B33" s="995"/>
      <c r="C33" s="996" t="s">
        <v>504</v>
      </c>
      <c r="D33" s="996"/>
      <c r="E33" s="999"/>
      <c r="F33" s="985">
        <v>0</v>
      </c>
      <c r="G33" s="986">
        <v>2</v>
      </c>
      <c r="H33" s="987">
        <v>2</v>
      </c>
    </row>
    <row r="34" spans="1:8">
      <c r="A34" s="988" t="s">
        <v>532</v>
      </c>
      <c r="B34" s="995"/>
      <c r="C34" s="996" t="s">
        <v>504</v>
      </c>
      <c r="D34" s="997"/>
      <c r="E34" s="998"/>
      <c r="F34" s="985">
        <v>3</v>
      </c>
      <c r="G34" s="986">
        <v>0</v>
      </c>
      <c r="H34" s="987">
        <v>3</v>
      </c>
    </row>
    <row r="35" spans="1:8">
      <c r="A35" s="988" t="s">
        <v>533</v>
      </c>
      <c r="B35" s="995"/>
      <c r="C35" s="996"/>
      <c r="D35" s="997"/>
      <c r="E35" s="998"/>
      <c r="F35" s="985">
        <v>0</v>
      </c>
      <c r="G35" s="986">
        <v>3</v>
      </c>
      <c r="H35" s="987">
        <v>3</v>
      </c>
    </row>
    <row r="36" spans="1:8">
      <c r="A36" s="988" t="s">
        <v>534</v>
      </c>
      <c r="B36" s="995"/>
      <c r="C36" s="996" t="s">
        <v>504</v>
      </c>
      <c r="D36" s="997"/>
      <c r="E36" s="998"/>
      <c r="F36" s="985">
        <v>1</v>
      </c>
      <c r="G36" s="986">
        <v>8</v>
      </c>
      <c r="H36" s="987">
        <v>9</v>
      </c>
    </row>
    <row r="37" spans="1:8">
      <c r="A37" s="988" t="s">
        <v>535</v>
      </c>
      <c r="B37" s="995"/>
      <c r="C37" s="996" t="s">
        <v>504</v>
      </c>
      <c r="D37" s="997"/>
      <c r="E37" s="998"/>
      <c r="F37" s="985">
        <v>0</v>
      </c>
      <c r="G37" s="986">
        <v>5</v>
      </c>
      <c r="H37" s="987">
        <v>5</v>
      </c>
    </row>
    <row r="38" spans="1:8">
      <c r="A38" s="988" t="s">
        <v>536</v>
      </c>
      <c r="B38" s="995"/>
      <c r="C38" s="996"/>
      <c r="D38" s="997"/>
      <c r="E38" s="998"/>
      <c r="F38" s="985">
        <v>1</v>
      </c>
      <c r="G38" s="986">
        <v>3</v>
      </c>
      <c r="H38" s="987">
        <v>4</v>
      </c>
    </row>
    <row r="39" spans="1:8">
      <c r="A39" s="988" t="s">
        <v>537</v>
      </c>
      <c r="B39" s="995"/>
      <c r="C39" s="996"/>
      <c r="D39" s="997"/>
      <c r="E39" s="998"/>
      <c r="F39" s="985">
        <v>0</v>
      </c>
      <c r="G39" s="986">
        <v>30</v>
      </c>
      <c r="H39" s="987">
        <v>30</v>
      </c>
    </row>
    <row r="40" spans="1:8">
      <c r="A40" s="988" t="s">
        <v>538</v>
      </c>
      <c r="B40" s="995"/>
      <c r="C40" s="996"/>
      <c r="D40" s="997"/>
      <c r="E40" s="998"/>
      <c r="F40" s="985">
        <v>0</v>
      </c>
      <c r="G40" s="986">
        <v>3</v>
      </c>
      <c r="H40" s="987">
        <v>3</v>
      </c>
    </row>
    <row r="41" spans="1:8">
      <c r="A41" s="988" t="s">
        <v>539</v>
      </c>
      <c r="B41" s="995"/>
      <c r="C41" s="996"/>
      <c r="D41" s="997"/>
      <c r="E41" s="998"/>
      <c r="F41" s="985">
        <v>19</v>
      </c>
      <c r="G41" s="986">
        <v>6</v>
      </c>
      <c r="H41" s="987">
        <v>25</v>
      </c>
    </row>
    <row r="42" spans="1:8">
      <c r="A42" s="988" t="s">
        <v>540</v>
      </c>
      <c r="B42" s="995"/>
      <c r="C42" s="996"/>
      <c r="D42" s="997"/>
      <c r="E42" s="998"/>
      <c r="F42" s="985">
        <v>3</v>
      </c>
      <c r="G42" s="986">
        <v>0</v>
      </c>
      <c r="H42" s="987">
        <v>3</v>
      </c>
    </row>
    <row r="43" spans="1:8">
      <c r="A43" s="988" t="s">
        <v>541</v>
      </c>
      <c r="B43" s="995"/>
      <c r="C43" s="996"/>
      <c r="D43" s="997"/>
      <c r="E43" s="998"/>
      <c r="F43" s="985">
        <v>0</v>
      </c>
      <c r="G43" s="986">
        <v>0</v>
      </c>
      <c r="H43" s="987">
        <v>0</v>
      </c>
    </row>
    <row r="44" spans="1:8">
      <c r="A44" s="988" t="s">
        <v>542</v>
      </c>
      <c r="B44" s="995"/>
      <c r="C44" s="996"/>
      <c r="D44" s="997"/>
      <c r="E44" s="998"/>
      <c r="F44" s="985">
        <v>3</v>
      </c>
      <c r="G44" s="986">
        <v>1</v>
      </c>
      <c r="H44" s="987">
        <v>4</v>
      </c>
    </row>
    <row r="45" spans="1:8">
      <c r="A45" s="988" t="s">
        <v>543</v>
      </c>
      <c r="B45" s="995"/>
      <c r="C45" s="996" t="s">
        <v>504</v>
      </c>
      <c r="D45" s="997"/>
      <c r="E45" s="998"/>
      <c r="F45" s="985">
        <v>9</v>
      </c>
      <c r="G45" s="986">
        <v>0</v>
      </c>
      <c r="H45" s="987">
        <v>9</v>
      </c>
    </row>
    <row r="46" spans="1:8">
      <c r="A46" s="988" t="s">
        <v>544</v>
      </c>
      <c r="B46" s="995"/>
      <c r="C46" s="990"/>
      <c r="D46" s="991"/>
      <c r="E46" s="998"/>
      <c r="F46" s="985">
        <v>0</v>
      </c>
      <c r="G46" s="986">
        <v>0</v>
      </c>
      <c r="H46" s="987">
        <v>0</v>
      </c>
    </row>
    <row r="47" spans="1:8">
      <c r="A47" s="988" t="s">
        <v>545</v>
      </c>
      <c r="B47" s="995"/>
      <c r="C47" s="996"/>
      <c r="D47" s="997"/>
      <c r="E47" s="998"/>
      <c r="F47" s="985">
        <v>0</v>
      </c>
      <c r="G47" s="986">
        <v>14</v>
      </c>
      <c r="H47" s="987">
        <v>14</v>
      </c>
    </row>
    <row r="48" spans="1:8">
      <c r="A48" s="988" t="s">
        <v>546</v>
      </c>
      <c r="B48" s="995"/>
      <c r="C48" s="996"/>
      <c r="D48" s="997"/>
      <c r="E48" s="998"/>
      <c r="F48" s="985">
        <v>0</v>
      </c>
      <c r="G48" s="986">
        <v>0</v>
      </c>
      <c r="H48" s="987">
        <v>0</v>
      </c>
    </row>
    <row r="49" spans="1:8">
      <c r="A49" s="988" t="s">
        <v>547</v>
      </c>
      <c r="B49" s="995"/>
      <c r="C49" s="996" t="s">
        <v>504</v>
      </c>
      <c r="D49" s="997"/>
      <c r="E49" s="998"/>
      <c r="F49" s="985">
        <v>9</v>
      </c>
      <c r="G49" s="986">
        <v>23</v>
      </c>
      <c r="H49" s="987">
        <v>32</v>
      </c>
    </row>
    <row r="50" spans="1:8">
      <c r="A50" s="988" t="s">
        <v>548</v>
      </c>
      <c r="B50" s="995"/>
      <c r="C50" s="996" t="s">
        <v>504</v>
      </c>
      <c r="D50" s="997"/>
      <c r="E50" s="998"/>
      <c r="F50" s="985">
        <v>0</v>
      </c>
      <c r="G50" s="986">
        <v>7</v>
      </c>
      <c r="H50" s="987">
        <v>7</v>
      </c>
    </row>
    <row r="51" spans="1:8">
      <c r="A51" s="988" t="s">
        <v>549</v>
      </c>
      <c r="B51" s="995"/>
      <c r="C51" s="996"/>
      <c r="D51" s="997"/>
      <c r="E51" s="998"/>
      <c r="F51" s="985">
        <v>1</v>
      </c>
      <c r="G51" s="986">
        <v>439</v>
      </c>
      <c r="H51" s="987">
        <v>440</v>
      </c>
    </row>
    <row r="52" spans="1:8">
      <c r="A52" s="988" t="s">
        <v>550</v>
      </c>
      <c r="B52" s="995"/>
      <c r="C52" s="996" t="s">
        <v>504</v>
      </c>
      <c r="D52" s="997"/>
      <c r="E52" s="998"/>
      <c r="F52" s="985">
        <v>0</v>
      </c>
      <c r="G52" s="986">
        <v>0</v>
      </c>
      <c r="H52" s="987">
        <v>0</v>
      </c>
    </row>
    <row r="53" spans="1:8">
      <c r="A53" s="988" t="s">
        <v>551</v>
      </c>
      <c r="B53" s="995"/>
      <c r="C53" s="996"/>
      <c r="D53" s="997"/>
      <c r="E53" s="998"/>
      <c r="F53" s="985">
        <v>0</v>
      </c>
      <c r="G53" s="986">
        <v>3</v>
      </c>
      <c r="H53" s="987">
        <v>3</v>
      </c>
    </row>
    <row r="54" spans="1:8">
      <c r="A54" s="988" t="s">
        <v>552</v>
      </c>
      <c r="B54" s="995"/>
      <c r="C54" s="996"/>
      <c r="D54" s="997"/>
      <c r="E54" s="998"/>
      <c r="F54" s="985">
        <v>0</v>
      </c>
      <c r="G54" s="986">
        <v>0</v>
      </c>
      <c r="H54" s="987">
        <v>0</v>
      </c>
    </row>
    <row r="55" spans="1:8">
      <c r="A55" s="988" t="s">
        <v>553</v>
      </c>
      <c r="B55" s="995"/>
      <c r="C55" s="996" t="s">
        <v>504</v>
      </c>
      <c r="D55" s="997"/>
      <c r="E55" s="998"/>
      <c r="F55" s="985">
        <v>0</v>
      </c>
      <c r="G55" s="986">
        <v>29</v>
      </c>
      <c r="H55" s="987">
        <v>29</v>
      </c>
    </row>
    <row r="56" spans="1:8">
      <c r="A56" s="988" t="s">
        <v>554</v>
      </c>
      <c r="B56" s="995"/>
      <c r="C56" s="996"/>
      <c r="D56" s="997"/>
      <c r="E56" s="998"/>
      <c r="F56" s="985">
        <v>0</v>
      </c>
      <c r="G56" s="986">
        <v>0</v>
      </c>
      <c r="H56" s="987">
        <v>0</v>
      </c>
    </row>
    <row r="57" spans="1:8">
      <c r="A57" s="988" t="s">
        <v>555</v>
      </c>
      <c r="B57" s="995"/>
      <c r="C57" s="996"/>
      <c r="D57" s="997"/>
      <c r="E57" s="998"/>
      <c r="F57" s="985">
        <v>0</v>
      </c>
      <c r="G57" s="986">
        <v>0</v>
      </c>
      <c r="H57" s="987">
        <v>0</v>
      </c>
    </row>
    <row r="58" spans="1:8">
      <c r="A58" s="988" t="s">
        <v>556</v>
      </c>
      <c r="B58" s="995"/>
      <c r="C58" s="996"/>
      <c r="D58" s="997"/>
      <c r="E58" s="998"/>
      <c r="F58" s="985">
        <v>1</v>
      </c>
      <c r="G58" s="986">
        <v>0</v>
      </c>
      <c r="H58" s="987">
        <v>1</v>
      </c>
    </row>
    <row r="59" spans="1:8">
      <c r="A59" s="988" t="s">
        <v>557</v>
      </c>
      <c r="B59" s="995"/>
      <c r="C59" s="996"/>
      <c r="D59" s="997"/>
      <c r="E59" s="998"/>
      <c r="F59" s="985">
        <v>0</v>
      </c>
      <c r="G59" s="986">
        <v>2</v>
      </c>
      <c r="H59" s="987">
        <v>2</v>
      </c>
    </row>
    <row r="60" spans="1:8">
      <c r="A60" s="988" t="s">
        <v>558</v>
      </c>
      <c r="B60" s="995"/>
      <c r="C60" s="996"/>
      <c r="D60" s="997"/>
      <c r="E60" s="998"/>
      <c r="F60" s="985">
        <v>0</v>
      </c>
      <c r="G60" s="986">
        <v>0</v>
      </c>
      <c r="H60" s="987">
        <v>0</v>
      </c>
    </row>
    <row r="61" spans="1:8">
      <c r="A61" s="988" t="s">
        <v>559</v>
      </c>
      <c r="B61" s="995"/>
      <c r="C61" s="996"/>
      <c r="D61" s="997"/>
      <c r="E61" s="998"/>
      <c r="F61" s="985">
        <v>2</v>
      </c>
      <c r="G61" s="986">
        <v>31</v>
      </c>
      <c r="H61" s="987">
        <v>33</v>
      </c>
    </row>
    <row r="62" spans="1:8">
      <c r="A62" s="988" t="s">
        <v>560</v>
      </c>
      <c r="B62" s="995"/>
      <c r="C62" s="996"/>
      <c r="D62" s="997"/>
      <c r="E62" s="998"/>
      <c r="F62" s="985">
        <v>10</v>
      </c>
      <c r="G62" s="986">
        <v>32</v>
      </c>
      <c r="H62" s="987">
        <v>42</v>
      </c>
    </row>
    <row r="63" spans="1:8">
      <c r="A63" s="988" t="s">
        <v>561</v>
      </c>
      <c r="B63" s="995"/>
      <c r="C63" s="996"/>
      <c r="D63" s="997"/>
      <c r="E63" s="998"/>
      <c r="F63" s="985">
        <v>0</v>
      </c>
      <c r="G63" s="986">
        <v>1</v>
      </c>
      <c r="H63" s="987">
        <v>1</v>
      </c>
    </row>
    <row r="64" spans="1:8">
      <c r="A64" s="988" t="s">
        <v>562</v>
      </c>
      <c r="B64" s="995"/>
      <c r="C64" s="996"/>
      <c r="D64" s="997"/>
      <c r="E64" s="998"/>
      <c r="F64" s="985">
        <v>0</v>
      </c>
      <c r="G64" s="986">
        <v>9</v>
      </c>
      <c r="H64" s="987">
        <v>9</v>
      </c>
    </row>
    <row r="65" spans="1:8">
      <c r="A65" s="988" t="s">
        <v>563</v>
      </c>
      <c r="B65" s="995"/>
      <c r="C65" s="996"/>
      <c r="D65" s="997"/>
      <c r="E65" s="998"/>
      <c r="F65" s="985">
        <v>0</v>
      </c>
      <c r="G65" s="986">
        <v>0</v>
      </c>
      <c r="H65" s="987">
        <v>0</v>
      </c>
    </row>
    <row r="66" spans="1:8">
      <c r="A66" s="988" t="s">
        <v>564</v>
      </c>
      <c r="B66" s="995"/>
      <c r="C66" s="996"/>
      <c r="D66" s="997"/>
      <c r="E66" s="998"/>
      <c r="F66" s="985">
        <v>0</v>
      </c>
      <c r="G66" s="986">
        <v>0</v>
      </c>
      <c r="H66" s="987">
        <v>0</v>
      </c>
    </row>
    <row r="67" spans="1:8">
      <c r="A67" s="988" t="s">
        <v>565</v>
      </c>
      <c r="B67" s="995"/>
      <c r="C67" s="996"/>
      <c r="D67" s="997"/>
      <c r="E67" s="998"/>
      <c r="F67" s="985">
        <v>0</v>
      </c>
      <c r="G67" s="986">
        <v>5</v>
      </c>
      <c r="H67" s="987">
        <v>5</v>
      </c>
    </row>
    <row r="68" spans="1:8">
      <c r="A68" s="988" t="s">
        <v>566</v>
      </c>
      <c r="B68" s="995"/>
      <c r="C68" s="996"/>
      <c r="D68" s="997"/>
      <c r="E68" s="998"/>
      <c r="F68" s="985">
        <v>0</v>
      </c>
      <c r="G68" s="986">
        <v>0</v>
      </c>
      <c r="H68" s="987">
        <v>0</v>
      </c>
    </row>
    <row r="69" spans="1:8">
      <c r="A69" s="988" t="s">
        <v>567</v>
      </c>
      <c r="B69" s="995"/>
      <c r="C69" s="996"/>
      <c r="D69" s="997"/>
      <c r="E69" s="998"/>
      <c r="F69" s="985">
        <v>0</v>
      </c>
      <c r="G69" s="986">
        <v>0</v>
      </c>
      <c r="H69" s="987">
        <v>0</v>
      </c>
    </row>
    <row r="70" spans="1:8">
      <c r="A70" s="988" t="s">
        <v>568</v>
      </c>
      <c r="B70" s="995"/>
      <c r="C70" s="996"/>
      <c r="D70" s="997"/>
      <c r="E70" s="998"/>
      <c r="F70" s="985">
        <v>0</v>
      </c>
      <c r="G70" s="986">
        <v>0</v>
      </c>
      <c r="H70" s="987">
        <v>0</v>
      </c>
    </row>
    <row r="71" spans="1:8">
      <c r="A71" s="988" t="s">
        <v>569</v>
      </c>
      <c r="B71" s="995"/>
      <c r="C71" s="996"/>
      <c r="D71" s="997"/>
      <c r="E71" s="998"/>
      <c r="F71" s="985">
        <v>1</v>
      </c>
      <c r="G71" s="986">
        <v>4</v>
      </c>
      <c r="H71" s="987">
        <v>5</v>
      </c>
    </row>
    <row r="72" spans="1:8">
      <c r="A72" s="988" t="s">
        <v>570</v>
      </c>
      <c r="B72" s="995"/>
      <c r="C72" s="996" t="s">
        <v>504</v>
      </c>
      <c r="D72" s="997"/>
      <c r="E72" s="998"/>
      <c r="F72" s="985">
        <v>0</v>
      </c>
      <c r="G72" s="986">
        <v>0</v>
      </c>
      <c r="H72" s="987">
        <v>0</v>
      </c>
    </row>
    <row r="73" spans="1:8">
      <c r="A73" s="988" t="s">
        <v>571</v>
      </c>
      <c r="B73" s="995"/>
      <c r="C73" s="996"/>
      <c r="D73" s="997"/>
      <c r="E73" s="998"/>
      <c r="F73" s="985">
        <v>0</v>
      </c>
      <c r="G73" s="986">
        <v>6</v>
      </c>
      <c r="H73" s="987">
        <v>6</v>
      </c>
    </row>
    <row r="74" spans="1:8" ht="15.75" thickBot="1">
      <c r="A74" s="988" t="s">
        <v>572</v>
      </c>
      <c r="B74" s="995"/>
      <c r="C74" s="996"/>
      <c r="D74" s="997"/>
      <c r="E74" s="998"/>
      <c r="F74" s="985">
        <v>0</v>
      </c>
      <c r="G74" s="986">
        <v>5</v>
      </c>
      <c r="H74" s="987">
        <v>5</v>
      </c>
    </row>
    <row r="75" spans="1:8" ht="15.75" thickBot="1">
      <c r="A75" s="1000" t="s">
        <v>573</v>
      </c>
      <c r="B75" s="1001"/>
      <c r="C75" s="1002"/>
      <c r="D75" s="1002"/>
      <c r="E75" s="1002"/>
      <c r="F75" s="1124"/>
      <c r="G75" s="1125"/>
      <c r="H75" s="1003">
        <v>1237</v>
      </c>
    </row>
  </sheetData>
  <mergeCells count="6">
    <mergeCell ref="A1:H1"/>
    <mergeCell ref="A2:H2"/>
    <mergeCell ref="A4:A5"/>
    <mergeCell ref="A3:H3"/>
    <mergeCell ref="B4:E4"/>
    <mergeCell ref="F4:H4"/>
  </mergeCells>
  <printOptions horizontalCentered="1"/>
  <pageMargins left="0.5" right="0.5" top="1" bottom="1" header="0.5" footer="0.5"/>
  <pageSetup scale="85" firstPageNumber="81" fitToHeight="3" orientation="portrait" useFirstPageNumber="1" r:id="rId1"/>
  <headerFooter scaleWithDoc="0" alignWithMargins="0">
    <oddHeader>&amp;C&amp;"Arial,Bold"&amp;14Pacific Gas and Electric Company</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zoomScaleNormal="100" workbookViewId="0">
      <selection activeCell="H13" sqref="H13"/>
    </sheetView>
  </sheetViews>
  <sheetFormatPr defaultColWidth="9.140625" defaultRowHeight="15"/>
  <cols>
    <col min="1" max="1" width="11.28515625" style="176" customWidth="1"/>
    <col min="2" max="2" width="9.5703125" style="720" customWidth="1"/>
    <col min="3" max="3" width="10.42578125" style="720" customWidth="1"/>
    <col min="4" max="4" width="9.7109375" style="101" customWidth="1"/>
    <col min="5" max="5" width="10.7109375" style="101" customWidth="1"/>
    <col min="6" max="6" width="10.85546875" style="101" customWidth="1"/>
    <col min="7" max="7" width="10.5703125" style="720" customWidth="1"/>
    <col min="8" max="8" width="8.28515625" style="101" customWidth="1"/>
    <col min="9" max="16384" width="9.140625" style="101"/>
  </cols>
  <sheetData>
    <row r="1" spans="1:8">
      <c r="A1" s="1253" t="s">
        <v>883</v>
      </c>
      <c r="B1" s="1253"/>
      <c r="C1" s="1253"/>
      <c r="D1" s="1253"/>
      <c r="E1" s="1253"/>
      <c r="F1" s="1253"/>
      <c r="G1" s="1253"/>
      <c r="H1" s="1341"/>
    </row>
    <row r="2" spans="1:8" s="176" customFormat="1">
      <c r="A2" s="1253" t="s">
        <v>346</v>
      </c>
      <c r="B2" s="1253"/>
      <c r="C2" s="1253"/>
      <c r="D2" s="1253"/>
      <c r="E2" s="1253"/>
      <c r="F2" s="1253"/>
      <c r="G2" s="1253"/>
      <c r="H2" s="1341"/>
    </row>
    <row r="3" spans="1:8" s="972" customFormat="1" ht="18.600000000000001" customHeight="1" thickBot="1">
      <c r="A3" s="1195" t="s">
        <v>879</v>
      </c>
      <c r="B3" s="1254"/>
      <c r="C3" s="1254"/>
      <c r="D3" s="1254"/>
      <c r="E3" s="1254"/>
      <c r="F3" s="1254"/>
      <c r="G3" s="1254"/>
      <c r="H3" s="1342"/>
    </row>
    <row r="4" spans="1:8" s="721" customFormat="1" ht="30" customHeight="1" thickBot="1">
      <c r="A4" s="1005">
        <v>2014</v>
      </c>
      <c r="B4" s="1006" t="s">
        <v>162</v>
      </c>
      <c r="C4" s="1006" t="s">
        <v>161</v>
      </c>
      <c r="D4" s="1006" t="s">
        <v>160</v>
      </c>
      <c r="E4" s="1006" t="s">
        <v>62</v>
      </c>
      <c r="F4" s="1006" t="s">
        <v>159</v>
      </c>
      <c r="G4" s="1006" t="s">
        <v>87</v>
      </c>
      <c r="H4" s="1007" t="s">
        <v>575</v>
      </c>
    </row>
    <row r="5" spans="1:8">
      <c r="A5" s="1008" t="s">
        <v>140</v>
      </c>
      <c r="B5" s="922">
        <v>823171</v>
      </c>
      <c r="C5" s="922">
        <v>228691</v>
      </c>
      <c r="D5" s="922">
        <v>332104</v>
      </c>
      <c r="E5" s="922">
        <v>1383966</v>
      </c>
      <c r="F5" s="922">
        <v>1648774</v>
      </c>
      <c r="G5" s="1009">
        <v>0.83939096565084115</v>
      </c>
      <c r="H5" s="1010">
        <v>-1.5179608533479551E-3</v>
      </c>
    </row>
    <row r="6" spans="1:8">
      <c r="A6" s="1011" t="s">
        <v>139</v>
      </c>
      <c r="B6" s="926">
        <v>819970</v>
      </c>
      <c r="C6" s="926">
        <v>228431</v>
      </c>
      <c r="D6" s="927">
        <v>330203</v>
      </c>
      <c r="E6" s="922">
        <v>1378604</v>
      </c>
      <c r="F6" s="922">
        <v>1648774</v>
      </c>
      <c r="G6" s="1009">
        <v>0.83613885226234763</v>
      </c>
      <c r="H6" s="1010">
        <v>-3.8743726363219904E-3</v>
      </c>
    </row>
    <row r="7" spans="1:8">
      <c r="A7" s="1011" t="s">
        <v>138</v>
      </c>
      <c r="B7" s="926">
        <v>815345</v>
      </c>
      <c r="C7" s="926">
        <v>227060</v>
      </c>
      <c r="D7" s="927">
        <v>328443</v>
      </c>
      <c r="E7" s="922">
        <v>1370848</v>
      </c>
      <c r="F7" s="922">
        <v>1648774</v>
      </c>
      <c r="G7" s="1009">
        <v>0.83143475091188968</v>
      </c>
      <c r="H7" s="1010">
        <v>-5.6259810649033374E-3</v>
      </c>
    </row>
    <row r="8" spans="1:8">
      <c r="A8" s="1011" t="s">
        <v>137</v>
      </c>
      <c r="B8" s="926">
        <v>816065</v>
      </c>
      <c r="C8" s="926">
        <v>228555</v>
      </c>
      <c r="D8" s="927">
        <v>329052</v>
      </c>
      <c r="E8" s="922">
        <v>1373672</v>
      </c>
      <c r="F8" s="922">
        <v>1648774</v>
      </c>
      <c r="G8" s="1009">
        <v>0.83314753871664637</v>
      </c>
      <c r="H8" s="1010">
        <v>2.0600387497373886E-3</v>
      </c>
    </row>
    <row r="9" spans="1:8">
      <c r="A9" s="1011" t="s">
        <v>136</v>
      </c>
      <c r="B9" s="926">
        <v>816666</v>
      </c>
      <c r="C9" s="926">
        <v>227730</v>
      </c>
      <c r="D9" s="926">
        <v>328816</v>
      </c>
      <c r="E9" s="922">
        <v>1373212</v>
      </c>
      <c r="F9" s="922">
        <v>1648774</v>
      </c>
      <c r="G9" s="1009">
        <v>0.83286854353598494</v>
      </c>
      <c r="H9" s="1010">
        <v>-3.3486887699538174E-4</v>
      </c>
    </row>
    <row r="10" spans="1:8">
      <c r="A10" s="1011" t="s">
        <v>135</v>
      </c>
      <c r="B10" s="926">
        <v>816852</v>
      </c>
      <c r="C10" s="1012">
        <v>226624</v>
      </c>
      <c r="D10" s="926">
        <v>328723</v>
      </c>
      <c r="E10" s="926">
        <v>1372199</v>
      </c>
      <c r="F10" s="922">
        <v>1648774</v>
      </c>
      <c r="G10" s="1009">
        <v>0.83225414762726724</v>
      </c>
      <c r="H10" s="1010">
        <v>-7.3768653347043285E-4</v>
      </c>
    </row>
    <row r="11" spans="1:8">
      <c r="A11" s="1011" t="s">
        <v>134</v>
      </c>
      <c r="B11" s="926">
        <v>824503</v>
      </c>
      <c r="C11" s="926">
        <v>226872</v>
      </c>
      <c r="D11" s="926">
        <v>330753</v>
      </c>
      <c r="E11" s="926">
        <v>1382128</v>
      </c>
      <c r="F11" s="922">
        <v>1648774</v>
      </c>
      <c r="G11" s="1009">
        <v>0.83827619795071973</v>
      </c>
      <c r="H11" s="1010">
        <v>7.235830954548138E-3</v>
      </c>
    </row>
    <row r="12" spans="1:8">
      <c r="A12" s="1011" t="s">
        <v>133</v>
      </c>
      <c r="B12" s="926">
        <v>831827</v>
      </c>
      <c r="C12" s="926">
        <v>227630</v>
      </c>
      <c r="D12" s="926">
        <v>334087</v>
      </c>
      <c r="E12" s="926">
        <v>1393544</v>
      </c>
      <c r="F12" s="922">
        <v>1648774</v>
      </c>
      <c r="G12" s="1009">
        <v>0.84520013052122367</v>
      </c>
      <c r="H12" s="1010">
        <v>8.2597270296238846E-3</v>
      </c>
    </row>
    <row r="13" spans="1:8">
      <c r="A13" s="1011" t="s">
        <v>132</v>
      </c>
      <c r="B13" s="926">
        <v>834923</v>
      </c>
      <c r="C13" s="926">
        <v>227548</v>
      </c>
      <c r="D13" s="926">
        <v>335130</v>
      </c>
      <c r="E13" s="926">
        <v>1397601</v>
      </c>
      <c r="F13" s="922">
        <v>1648774</v>
      </c>
      <c r="G13" s="1009">
        <v>0.84766074671240565</v>
      </c>
      <c r="H13" s="1010">
        <v>2.9112823132961714E-3</v>
      </c>
    </row>
    <row r="14" spans="1:8">
      <c r="A14" s="1011" t="s">
        <v>131</v>
      </c>
      <c r="B14" s="926">
        <v>839922</v>
      </c>
      <c r="C14" s="926">
        <v>229512</v>
      </c>
      <c r="D14" s="926">
        <v>337315</v>
      </c>
      <c r="E14" s="926">
        <v>1406749</v>
      </c>
      <c r="F14" s="922">
        <v>1648774</v>
      </c>
      <c r="G14" s="1009">
        <v>0.85320911173999592</v>
      </c>
      <c r="H14" s="1010">
        <v>6.5455018993260594E-3</v>
      </c>
    </row>
    <row r="15" spans="1:8">
      <c r="A15" s="1011" t="s">
        <v>130</v>
      </c>
      <c r="B15" s="926">
        <v>842766</v>
      </c>
      <c r="C15" s="926">
        <v>230684</v>
      </c>
      <c r="D15" s="926">
        <v>338945</v>
      </c>
      <c r="E15" s="926">
        <v>1412395</v>
      </c>
      <c r="F15" s="922">
        <v>1648774</v>
      </c>
      <c r="G15" s="1009">
        <v>0.85663347432698478</v>
      </c>
      <c r="H15" s="1010">
        <v>4.0135091619045047E-3</v>
      </c>
    </row>
    <row r="16" spans="1:8" ht="15.75" thickBot="1">
      <c r="A16" s="1013" t="s">
        <v>129</v>
      </c>
      <c r="B16" s="956">
        <v>843657</v>
      </c>
      <c r="C16" s="956">
        <v>231130</v>
      </c>
      <c r="D16" s="956">
        <v>338547</v>
      </c>
      <c r="E16" s="956">
        <v>1413334</v>
      </c>
      <c r="F16" s="1014">
        <v>1648774</v>
      </c>
      <c r="G16" s="1015">
        <v>0.85720298840229159</v>
      </c>
      <c r="H16" s="1016">
        <v>6.6482818191794784E-4</v>
      </c>
    </row>
    <row r="17" spans="1:8">
      <c r="A17" s="1017"/>
      <c r="B17" s="1018"/>
      <c r="C17" s="1018"/>
      <c r="D17" s="1018"/>
      <c r="E17" s="1018"/>
      <c r="F17" s="1018"/>
      <c r="G17" s="1019"/>
      <c r="H17" s="1019"/>
    </row>
  </sheetData>
  <mergeCells count="3">
    <mergeCell ref="A2:H2"/>
    <mergeCell ref="A3:H3"/>
    <mergeCell ref="A1:H1"/>
  </mergeCells>
  <printOptions horizontalCentered="1"/>
  <pageMargins left="0.5" right="0.5" top="1" bottom="1" header="0.5" footer="0.5"/>
  <pageSetup firstPageNumber="106" orientation="portrait" useFirstPageNumber="1" r:id="rId1"/>
  <headerFooter scaleWithDoc="0" alignWithMargins="0">
    <oddHeader>&amp;C&amp;"Arial,Bold"&amp;14Pacific Gas and Electric Company</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zoomScaleNormal="100" workbookViewId="0">
      <selection activeCell="I22" sqref="I22"/>
    </sheetView>
  </sheetViews>
  <sheetFormatPr defaultColWidth="9.140625" defaultRowHeight="15"/>
  <cols>
    <col min="1" max="1" width="16.7109375" style="176" customWidth="1"/>
    <col min="2" max="3" width="16.7109375" style="720" customWidth="1"/>
    <col min="4" max="4" width="16.7109375" style="101" customWidth="1"/>
    <col min="5" max="16384" width="9.140625" style="101"/>
  </cols>
  <sheetData>
    <row r="1" spans="1:4">
      <c r="A1" s="1253" t="s">
        <v>883</v>
      </c>
      <c r="B1" s="1320"/>
      <c r="C1" s="1320"/>
      <c r="D1" s="1320"/>
    </row>
    <row r="2" spans="1:4" s="176" customFormat="1">
      <c r="A2" s="1253" t="s">
        <v>347</v>
      </c>
      <c r="B2" s="1320"/>
      <c r="C2" s="1320"/>
      <c r="D2" s="1320"/>
    </row>
    <row r="3" spans="1:4" s="176" customFormat="1">
      <c r="A3" s="1326" t="s">
        <v>828</v>
      </c>
      <c r="B3" s="1343"/>
      <c r="C3" s="1343"/>
      <c r="D3" s="1343"/>
    </row>
    <row r="4" spans="1:4" s="176" customFormat="1" ht="15.75" thickBot="1">
      <c r="A4" s="731"/>
      <c r="B4" s="735"/>
      <c r="C4" s="735"/>
      <c r="D4" s="735"/>
    </row>
    <row r="5" spans="1:4">
      <c r="A5" s="1344" t="s">
        <v>170</v>
      </c>
      <c r="B5" s="1146"/>
      <c r="C5" s="1146"/>
      <c r="D5" s="1147"/>
    </row>
    <row r="6" spans="1:4" ht="15.75" thickBot="1">
      <c r="A6" s="1345" t="s">
        <v>295</v>
      </c>
      <c r="B6" s="1346"/>
      <c r="C6" s="1346"/>
      <c r="D6" s="1347"/>
    </row>
    <row r="7" spans="1:4">
      <c r="A7" s="1351" t="s">
        <v>69</v>
      </c>
      <c r="B7" s="1020" t="s">
        <v>169</v>
      </c>
      <c r="C7" s="1021" t="s">
        <v>169</v>
      </c>
      <c r="D7" s="1353" t="s">
        <v>62</v>
      </c>
    </row>
    <row r="8" spans="1:4" ht="15.75" thickBot="1">
      <c r="A8" s="1352"/>
      <c r="B8" s="1022" t="s">
        <v>167</v>
      </c>
      <c r="C8" s="1023" t="s">
        <v>168</v>
      </c>
      <c r="D8" s="1354" t="s">
        <v>62</v>
      </c>
    </row>
    <row r="9" spans="1:4" s="115" customFormat="1">
      <c r="A9" s="1024" t="s">
        <v>164</v>
      </c>
      <c r="B9" s="1025">
        <v>22.877802346572757</v>
      </c>
      <c r="C9" s="1026">
        <v>7.5332343515406111</v>
      </c>
      <c r="D9" s="1027">
        <v>30.411036698113367</v>
      </c>
    </row>
    <row r="10" spans="1:4" s="115" customFormat="1" ht="15.75" thickBot="1">
      <c r="A10" s="1028" t="s">
        <v>163</v>
      </c>
      <c r="B10" s="1029">
        <v>22.279910339306525</v>
      </c>
      <c r="C10" s="1030">
        <v>5.6676874366153163</v>
      </c>
      <c r="D10" s="1031">
        <v>27.947597775921842</v>
      </c>
    </row>
    <row r="11" spans="1:4" s="115" customFormat="1">
      <c r="A11" s="1351" t="s">
        <v>69</v>
      </c>
      <c r="B11" s="1020" t="s">
        <v>919</v>
      </c>
      <c r="C11" s="1021" t="s">
        <v>919</v>
      </c>
      <c r="D11" s="1353" t="s">
        <v>62</v>
      </c>
    </row>
    <row r="12" spans="1:4" s="115" customFormat="1" ht="15.75" thickBot="1">
      <c r="A12" s="1352"/>
      <c r="B12" s="1022" t="s">
        <v>167</v>
      </c>
      <c r="C12" s="1023" t="s">
        <v>1163</v>
      </c>
      <c r="D12" s="1354" t="s">
        <v>62</v>
      </c>
    </row>
    <row r="13" spans="1:4" s="115" customFormat="1">
      <c r="A13" s="1024" t="s">
        <v>164</v>
      </c>
      <c r="B13" s="1032">
        <v>304</v>
      </c>
      <c r="C13" s="1033">
        <v>215</v>
      </c>
      <c r="D13" s="1034">
        <v>519</v>
      </c>
    </row>
    <row r="14" spans="1:4" s="115" customFormat="1" ht="15.75" thickBot="1">
      <c r="A14" s="1035" t="s">
        <v>163</v>
      </c>
      <c r="B14" s="1036">
        <v>351</v>
      </c>
      <c r="C14" s="1037">
        <v>193</v>
      </c>
      <c r="D14" s="1038">
        <v>544</v>
      </c>
    </row>
    <row r="15" spans="1:4" s="115" customFormat="1">
      <c r="A15" s="185"/>
      <c r="B15" s="348"/>
      <c r="C15" s="348"/>
    </row>
    <row r="16" spans="1:4" s="115" customFormat="1" ht="15.75" thickBot="1">
      <c r="A16" s="185"/>
      <c r="B16" s="348"/>
      <c r="C16" s="348"/>
    </row>
    <row r="17" spans="1:3" s="115" customFormat="1">
      <c r="A17" s="1344" t="s">
        <v>166</v>
      </c>
      <c r="B17" s="1146"/>
      <c r="C17" s="1147"/>
    </row>
    <row r="18" spans="1:3" s="115" customFormat="1">
      <c r="A18" s="1355" t="s">
        <v>1103</v>
      </c>
      <c r="B18" s="1356"/>
      <c r="C18" s="1357"/>
    </row>
    <row r="19" spans="1:3" s="115" customFormat="1" ht="15.75" thickBot="1">
      <c r="A19" s="1348" t="s">
        <v>165</v>
      </c>
      <c r="B19" s="1349"/>
      <c r="C19" s="1350"/>
    </row>
    <row r="20" spans="1:3" s="115" customFormat="1">
      <c r="A20" s="1039" t="s">
        <v>69</v>
      </c>
      <c r="B20" s="1040" t="s">
        <v>125</v>
      </c>
      <c r="C20" s="1041" t="s">
        <v>15</v>
      </c>
    </row>
    <row r="21" spans="1:3" s="115" customFormat="1">
      <c r="A21" s="1042" t="s">
        <v>164</v>
      </c>
      <c r="B21" s="1043">
        <v>39.928867749222718</v>
      </c>
      <c r="C21" s="1044">
        <v>100.06</v>
      </c>
    </row>
    <row r="22" spans="1:3" s="115" customFormat="1" ht="15.75" thickBot="1">
      <c r="A22" s="1035" t="s">
        <v>163</v>
      </c>
      <c r="B22" s="1045">
        <v>30.198808255598454</v>
      </c>
      <c r="C22" s="1046">
        <v>56.28</v>
      </c>
    </row>
    <row r="23" spans="1:3" s="115" customFormat="1">
      <c r="A23" s="185"/>
      <c r="B23" s="722"/>
      <c r="C23" s="722"/>
    </row>
    <row r="24" spans="1:3" s="104" customFormat="1">
      <c r="A24" s="630" t="s">
        <v>1164</v>
      </c>
      <c r="B24" s="1047"/>
      <c r="C24" s="1047"/>
    </row>
  </sheetData>
  <mergeCells count="12">
    <mergeCell ref="A19:C19"/>
    <mergeCell ref="A7:A8"/>
    <mergeCell ref="A11:A12"/>
    <mergeCell ref="A17:C17"/>
    <mergeCell ref="D7:D8"/>
    <mergeCell ref="D11:D12"/>
    <mergeCell ref="A18:C18"/>
    <mergeCell ref="A1:D1"/>
    <mergeCell ref="A2:D2"/>
    <mergeCell ref="A3:D3"/>
    <mergeCell ref="A5:D5"/>
    <mergeCell ref="A6:D6"/>
  </mergeCells>
  <printOptions horizontalCentered="1"/>
  <pageMargins left="0.5" right="0.5" top="1" bottom="1" header="0.5" footer="0.5"/>
  <pageSetup firstPageNumber="107" orientation="portrait" useFirstPageNumber="1" r:id="rId1"/>
  <headerFooter scaleWithDoc="0" alignWithMargins="0">
    <oddHeader>&amp;C&amp;"Arial,Bold"&amp;14Pacific Gas and Electric Company</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
  <sheetViews>
    <sheetView topLeftCell="A2" zoomScaleNormal="100" workbookViewId="0">
      <selection activeCell="H4" sqref="H4"/>
    </sheetView>
  </sheetViews>
  <sheetFormatPr defaultColWidth="9.140625" defaultRowHeight="15"/>
  <cols>
    <col min="1" max="1" width="15.5703125" style="176" customWidth="1"/>
    <col min="2" max="2" width="10.7109375" style="720" customWidth="1"/>
    <col min="3" max="3" width="9.42578125" style="720" customWidth="1"/>
    <col min="4" max="4" width="16.7109375" style="101" customWidth="1"/>
    <col min="5" max="5" width="18.7109375" style="101" customWidth="1"/>
    <col min="6" max="6" width="19.5703125" style="101" customWidth="1"/>
    <col min="7" max="16384" width="9.140625" style="101"/>
  </cols>
  <sheetData>
    <row r="1" spans="1:6">
      <c r="A1" s="1253" t="s">
        <v>883</v>
      </c>
      <c r="B1" s="1253"/>
      <c r="C1" s="1253"/>
      <c r="D1" s="1253"/>
      <c r="E1" s="1253"/>
      <c r="F1" s="1253"/>
    </row>
    <row r="2" spans="1:6" s="176" customFormat="1">
      <c r="A2" s="1253" t="s">
        <v>348</v>
      </c>
      <c r="B2" s="1253"/>
      <c r="C2" s="1253"/>
      <c r="D2" s="1253"/>
      <c r="E2" s="1253"/>
      <c r="F2" s="1253"/>
    </row>
    <row r="3" spans="1:6" s="176" customFormat="1">
      <c r="A3" s="1326" t="s">
        <v>829</v>
      </c>
      <c r="B3" s="1326"/>
      <c r="C3" s="1326"/>
      <c r="D3" s="1326"/>
      <c r="E3" s="1326"/>
      <c r="F3" s="1326"/>
    </row>
    <row r="4" spans="1:6" ht="15.75" thickBot="1"/>
    <row r="5" spans="1:6">
      <c r="A5" s="1370" t="s">
        <v>15</v>
      </c>
      <c r="B5" s="1371"/>
      <c r="C5" s="1371"/>
      <c r="D5" s="1371"/>
      <c r="E5" s="1371"/>
      <c r="F5" s="1372"/>
    </row>
    <row r="6" spans="1:6" ht="15.75" thickBot="1">
      <c r="A6" s="1363" t="s">
        <v>184</v>
      </c>
      <c r="B6" s="1364"/>
      <c r="C6" s="1364"/>
      <c r="D6" s="1364"/>
      <c r="E6" s="1364"/>
      <c r="F6" s="1365"/>
    </row>
    <row r="7" spans="1:6">
      <c r="A7" s="1373" t="s">
        <v>183</v>
      </c>
      <c r="B7" s="1358" t="s">
        <v>182</v>
      </c>
      <c r="C7" s="1359"/>
      <c r="D7" s="1360" t="s">
        <v>181</v>
      </c>
      <c r="E7" s="1360" t="s">
        <v>180</v>
      </c>
      <c r="F7" s="1367" t="s">
        <v>179</v>
      </c>
    </row>
    <row r="8" spans="1:6">
      <c r="A8" s="1374" t="s">
        <v>69</v>
      </c>
      <c r="B8" s="1366" t="s">
        <v>178</v>
      </c>
      <c r="C8" s="1366" t="s">
        <v>175</v>
      </c>
      <c r="D8" s="1361" t="s">
        <v>178</v>
      </c>
      <c r="E8" s="1361" t="s">
        <v>177</v>
      </c>
      <c r="F8" s="1368"/>
    </row>
    <row r="9" spans="1:6" ht="15.75" thickBot="1">
      <c r="A9" s="1375" t="s">
        <v>176</v>
      </c>
      <c r="B9" s="1362"/>
      <c r="C9" s="1362" t="s">
        <v>175</v>
      </c>
      <c r="D9" s="1362" t="s">
        <v>174</v>
      </c>
      <c r="E9" s="1362" t="s">
        <v>173</v>
      </c>
      <c r="F9" s="1369"/>
    </row>
    <row r="10" spans="1:6" ht="17.25">
      <c r="A10" s="1056" t="s">
        <v>1165</v>
      </c>
      <c r="B10" s="887">
        <v>4.76</v>
      </c>
      <c r="C10" s="887">
        <v>100.84</v>
      </c>
      <c r="D10" s="1048">
        <v>4.7199999999999999E-2</v>
      </c>
      <c r="E10" s="887">
        <v>200224044.22999999</v>
      </c>
      <c r="F10" s="1049">
        <v>0.28370000000000001</v>
      </c>
    </row>
    <row r="11" spans="1:6">
      <c r="A11" s="1057" t="s">
        <v>172</v>
      </c>
      <c r="B11" s="1054">
        <v>46.04</v>
      </c>
      <c r="C11" s="1054">
        <v>803.69</v>
      </c>
      <c r="D11" s="1050">
        <v>5.7299999999999997E-2</v>
      </c>
      <c r="E11" s="1054">
        <v>295539562.69999999</v>
      </c>
      <c r="F11" s="1051">
        <v>0.41880000000000001</v>
      </c>
    </row>
    <row r="12" spans="1:6">
      <c r="A12" s="1057" t="s">
        <v>186</v>
      </c>
      <c r="B12" s="1054">
        <v>66.150000000000006</v>
      </c>
      <c r="C12" s="1054">
        <v>1123.53</v>
      </c>
      <c r="D12" s="1050">
        <v>5.8900000000000001E-2</v>
      </c>
      <c r="E12" s="1054">
        <v>68722401.079999998</v>
      </c>
      <c r="F12" s="1051">
        <v>9.74E-2</v>
      </c>
    </row>
    <row r="13" spans="1:6" ht="15.75" thickBot="1">
      <c r="A13" s="1058" t="s">
        <v>185</v>
      </c>
      <c r="B13" s="1055">
        <v>9208.66</v>
      </c>
      <c r="C13" s="1055">
        <v>99254.28</v>
      </c>
      <c r="D13" s="1053">
        <v>9.2799999999999994E-2</v>
      </c>
      <c r="E13" s="1055">
        <v>141184711.5</v>
      </c>
      <c r="F13" s="915">
        <v>0.2001</v>
      </c>
    </row>
    <row r="15" spans="1:6" ht="15.75" thickBot="1"/>
    <row r="16" spans="1:6">
      <c r="A16" s="1370" t="s">
        <v>125</v>
      </c>
      <c r="B16" s="1371"/>
      <c r="C16" s="1371"/>
      <c r="D16" s="1371"/>
      <c r="E16" s="1371"/>
      <c r="F16" s="1372"/>
    </row>
    <row r="17" spans="1:6" ht="15.75" thickBot="1">
      <c r="A17" s="1363" t="s">
        <v>184</v>
      </c>
      <c r="B17" s="1364"/>
      <c r="C17" s="1364"/>
      <c r="D17" s="1364"/>
      <c r="E17" s="1364"/>
      <c r="F17" s="1365"/>
    </row>
    <row r="18" spans="1:6">
      <c r="A18" s="1373" t="s">
        <v>183</v>
      </c>
      <c r="B18" s="1358" t="s">
        <v>182</v>
      </c>
      <c r="C18" s="1359"/>
      <c r="D18" s="1360" t="s">
        <v>181</v>
      </c>
      <c r="E18" s="1360" t="s">
        <v>180</v>
      </c>
      <c r="F18" s="1367" t="s">
        <v>179</v>
      </c>
    </row>
    <row r="19" spans="1:6">
      <c r="A19" s="1374" t="s">
        <v>69</v>
      </c>
      <c r="B19" s="1366" t="s">
        <v>178</v>
      </c>
      <c r="C19" s="1366" t="s">
        <v>175</v>
      </c>
      <c r="D19" s="1361" t="s">
        <v>178</v>
      </c>
      <c r="E19" s="1361" t="s">
        <v>177</v>
      </c>
      <c r="F19" s="1368"/>
    </row>
    <row r="20" spans="1:6" ht="15.75" thickBot="1">
      <c r="A20" s="1375" t="s">
        <v>176</v>
      </c>
      <c r="B20" s="1362"/>
      <c r="C20" s="1362" t="s">
        <v>175</v>
      </c>
      <c r="D20" s="1362" t="s">
        <v>174</v>
      </c>
      <c r="E20" s="1362" t="s">
        <v>173</v>
      </c>
      <c r="F20" s="1369"/>
    </row>
    <row r="21" spans="1:6" ht="17.25">
      <c r="A21" s="1056" t="s">
        <v>1165</v>
      </c>
      <c r="B21" s="887">
        <v>0.70310316846038112</v>
      </c>
      <c r="C21" s="887">
        <v>39.928867749222718</v>
      </c>
      <c r="D21" s="1048">
        <v>1.760889321671457E-2</v>
      </c>
      <c r="E21" s="887">
        <v>29948008.491440002</v>
      </c>
      <c r="F21" s="1049">
        <v>0.32718465265207081</v>
      </c>
    </row>
    <row r="22" spans="1:6">
      <c r="A22" s="1057" t="s">
        <v>172</v>
      </c>
      <c r="B22" s="1054">
        <v>6.5869696226516972</v>
      </c>
      <c r="C22" s="1054">
        <v>199.38695982572202</v>
      </c>
      <c r="D22" s="1050">
        <v>3.3036110427728894E-2</v>
      </c>
      <c r="E22" s="1054">
        <v>17416267.978560001</v>
      </c>
      <c r="F22" s="1051">
        <v>0.1902742745211016</v>
      </c>
    </row>
    <row r="23" spans="1:6">
      <c r="A23" s="1057" t="s">
        <v>171</v>
      </c>
      <c r="B23" s="1054">
        <v>14.09127311351196</v>
      </c>
      <c r="C23" s="1054">
        <v>392.48812652950238</v>
      </c>
      <c r="D23" s="1050">
        <v>3.5902418853052238E-2</v>
      </c>
      <c r="E23" s="1054">
        <v>661470.13600000006</v>
      </c>
      <c r="F23" s="1051">
        <v>7.2266199853902773E-3</v>
      </c>
    </row>
    <row r="24" spans="1:6" ht="18" thickBot="1">
      <c r="A24" s="1058" t="s">
        <v>1166</v>
      </c>
      <c r="B24" s="1055">
        <v>5733.968065745993</v>
      </c>
      <c r="C24" s="1055">
        <v>48101.772473122553</v>
      </c>
      <c r="D24" s="1053">
        <v>0.11920492262421134</v>
      </c>
      <c r="E24" s="1055">
        <v>43506690.043120004</v>
      </c>
      <c r="F24" s="915">
        <v>0.47531445284143736</v>
      </c>
    </row>
    <row r="26" spans="1:6" s="104" customFormat="1">
      <c r="A26" s="723" t="s">
        <v>1104</v>
      </c>
      <c r="B26" s="1047"/>
      <c r="C26" s="1047"/>
    </row>
    <row r="27" spans="1:6" s="104" customFormat="1">
      <c r="A27" s="1126" t="s">
        <v>1176</v>
      </c>
      <c r="B27" s="1126"/>
      <c r="C27" s="1126"/>
      <c r="D27" s="1126"/>
      <c r="E27" s="1126"/>
      <c r="F27" s="1126"/>
    </row>
    <row r="28" spans="1:6" ht="12" customHeight="1">
      <c r="A28" s="1126"/>
      <c r="B28" s="1126"/>
      <c r="C28" s="1126"/>
      <c r="D28" s="1126"/>
      <c r="E28" s="1126"/>
      <c r="F28" s="1126"/>
    </row>
  </sheetData>
  <mergeCells count="21">
    <mergeCell ref="A2:F2"/>
    <mergeCell ref="C8:C9"/>
    <mergeCell ref="B8:B9"/>
    <mergeCell ref="F18:F20"/>
    <mergeCell ref="A1:F1"/>
    <mergeCell ref="A5:F5"/>
    <mergeCell ref="A6:F6"/>
    <mergeCell ref="F7:F9"/>
    <mergeCell ref="E7:E9"/>
    <mergeCell ref="A3:F3"/>
    <mergeCell ref="A16:F16"/>
    <mergeCell ref="A7:A9"/>
    <mergeCell ref="E18:E20"/>
    <mergeCell ref="B7:C7"/>
    <mergeCell ref="C19:C20"/>
    <mergeCell ref="A18:A20"/>
    <mergeCell ref="B18:C18"/>
    <mergeCell ref="D18:D20"/>
    <mergeCell ref="A17:F17"/>
    <mergeCell ref="D7:D9"/>
    <mergeCell ref="B19:B20"/>
  </mergeCells>
  <printOptions horizontalCentered="1"/>
  <pageMargins left="0.5" right="0.55000000000000004" top="1" bottom="1" header="0.5" footer="0.5"/>
  <pageSetup firstPageNumber="108" orientation="portrait" useFirstPageNumber="1" r:id="rId1"/>
  <headerFooter scaleWithDoc="0" alignWithMargins="0">
    <oddHeader>&amp;C&amp;"Arial,Bold"&amp;14Pacific Gas and Electric Company</oddHeader>
    <oddFooter xml:space="preserve">&amp;R&amp;12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0"/>
  <sheetViews>
    <sheetView zoomScaleNormal="100" workbookViewId="0">
      <selection activeCell="A10" sqref="A10"/>
    </sheetView>
  </sheetViews>
  <sheetFormatPr defaultColWidth="9.140625" defaultRowHeight="15"/>
  <cols>
    <col min="1" max="1" width="52.28515625" style="176" customWidth="1"/>
    <col min="2" max="2" width="10.7109375" style="720" customWidth="1"/>
    <col min="3" max="3" width="11.5703125" style="720" customWidth="1"/>
    <col min="4" max="4" width="11.7109375" style="101" customWidth="1"/>
    <col min="5" max="5" width="13.7109375" style="101" customWidth="1"/>
    <col min="6" max="6" width="12.28515625" style="101" customWidth="1"/>
    <col min="7" max="16384" width="9.140625" style="101"/>
  </cols>
  <sheetData>
    <row r="1" spans="1:6">
      <c r="A1" s="1253" t="s">
        <v>883</v>
      </c>
      <c r="B1" s="1253"/>
      <c r="C1" s="1253"/>
      <c r="D1" s="1253"/>
      <c r="E1" s="1253"/>
      <c r="F1" s="1253"/>
    </row>
    <row r="2" spans="1:6" s="176" customFormat="1">
      <c r="A2" s="1253" t="s">
        <v>349</v>
      </c>
      <c r="B2" s="1253"/>
      <c r="C2" s="1253"/>
      <c r="D2" s="1253"/>
      <c r="E2" s="1253"/>
      <c r="F2" s="1253"/>
    </row>
    <row r="3" spans="1:6" s="972" customFormat="1" ht="15.6" customHeight="1" thickBot="1">
      <c r="A3" s="1195" t="s">
        <v>880</v>
      </c>
      <c r="B3" s="1254"/>
      <c r="C3" s="1254"/>
      <c r="D3" s="1254"/>
      <c r="E3" s="1254"/>
      <c r="F3" s="1254"/>
    </row>
    <row r="4" spans="1:6" ht="45.75" thickBot="1">
      <c r="A4" s="736" t="s">
        <v>188</v>
      </c>
      <c r="B4" s="1059" t="s">
        <v>187</v>
      </c>
      <c r="C4" s="1059" t="s">
        <v>151</v>
      </c>
      <c r="D4" s="1059" t="s">
        <v>150</v>
      </c>
      <c r="E4" s="1059" t="s">
        <v>149</v>
      </c>
      <c r="F4" s="1060" t="s">
        <v>148</v>
      </c>
    </row>
    <row r="5" spans="1:6">
      <c r="A5" s="1061" t="s">
        <v>505</v>
      </c>
      <c r="B5" s="1062">
        <v>5</v>
      </c>
      <c r="C5" s="1062">
        <v>4</v>
      </c>
      <c r="D5" s="1062">
        <v>0</v>
      </c>
      <c r="E5" s="1062">
        <v>0</v>
      </c>
      <c r="F5" s="1063">
        <v>1</v>
      </c>
    </row>
    <row r="6" spans="1:6">
      <c r="A6" s="135" t="s">
        <v>506</v>
      </c>
      <c r="B6" s="1064">
        <v>1</v>
      </c>
      <c r="C6" s="1064">
        <v>0</v>
      </c>
      <c r="D6" s="1064">
        <v>0</v>
      </c>
      <c r="E6" s="1064">
        <v>0</v>
      </c>
      <c r="F6" s="1065">
        <v>1</v>
      </c>
    </row>
    <row r="7" spans="1:6">
      <c r="A7" s="135" t="s">
        <v>507</v>
      </c>
      <c r="B7" s="1064">
        <v>15</v>
      </c>
      <c r="C7" s="1064">
        <v>11</v>
      </c>
      <c r="D7" s="1064">
        <v>1</v>
      </c>
      <c r="E7" s="1064">
        <v>0</v>
      </c>
      <c r="F7" s="1065">
        <v>3</v>
      </c>
    </row>
    <row r="8" spans="1:6">
      <c r="A8" s="135" t="s">
        <v>508</v>
      </c>
      <c r="B8" s="1064">
        <v>2</v>
      </c>
      <c r="C8" s="1064">
        <v>0</v>
      </c>
      <c r="D8" s="1064">
        <v>0</v>
      </c>
      <c r="E8" s="1064">
        <v>0</v>
      </c>
      <c r="F8" s="1065">
        <v>2</v>
      </c>
    </row>
    <row r="9" spans="1:6">
      <c r="A9" s="135" t="s">
        <v>509</v>
      </c>
      <c r="B9" s="1064">
        <v>7</v>
      </c>
      <c r="C9" s="1064">
        <v>1</v>
      </c>
      <c r="D9" s="1064">
        <v>2</v>
      </c>
      <c r="E9" s="1064">
        <v>0</v>
      </c>
      <c r="F9" s="1065">
        <v>4</v>
      </c>
    </row>
    <row r="10" spans="1:6">
      <c r="A10" s="135" t="s">
        <v>510</v>
      </c>
      <c r="B10" s="1064">
        <v>1</v>
      </c>
      <c r="C10" s="1064">
        <v>1</v>
      </c>
      <c r="D10" s="1064">
        <v>0</v>
      </c>
      <c r="E10" s="1064">
        <v>0</v>
      </c>
      <c r="F10" s="1065">
        <v>0</v>
      </c>
    </row>
    <row r="11" spans="1:6">
      <c r="A11" s="135" t="s">
        <v>511</v>
      </c>
      <c r="B11" s="1064">
        <v>1</v>
      </c>
      <c r="C11" s="1064">
        <v>0</v>
      </c>
      <c r="D11" s="1064">
        <v>0</v>
      </c>
      <c r="E11" s="1064">
        <v>0</v>
      </c>
      <c r="F11" s="1065">
        <v>1</v>
      </c>
    </row>
    <row r="12" spans="1:6">
      <c r="A12" s="135" t="s">
        <v>512</v>
      </c>
      <c r="B12" s="1064">
        <v>10</v>
      </c>
      <c r="C12" s="1064">
        <v>5</v>
      </c>
      <c r="D12" s="1064">
        <v>1</v>
      </c>
      <c r="E12" s="1064">
        <v>0</v>
      </c>
      <c r="F12" s="1065">
        <v>4</v>
      </c>
    </row>
    <row r="13" spans="1:6">
      <c r="A13" s="135" t="s">
        <v>513</v>
      </c>
      <c r="B13" s="1064">
        <v>1</v>
      </c>
      <c r="C13" s="1064">
        <v>0</v>
      </c>
      <c r="D13" s="1064">
        <v>0</v>
      </c>
      <c r="E13" s="1064">
        <v>0</v>
      </c>
      <c r="F13" s="1065">
        <v>1</v>
      </c>
    </row>
    <row r="14" spans="1:6">
      <c r="A14" s="135" t="s">
        <v>515</v>
      </c>
      <c r="B14" s="1064">
        <v>8</v>
      </c>
      <c r="C14" s="1064">
        <v>7</v>
      </c>
      <c r="D14" s="1064">
        <v>0</v>
      </c>
      <c r="E14" s="1064">
        <v>0</v>
      </c>
      <c r="F14" s="1065">
        <v>1</v>
      </c>
    </row>
    <row r="15" spans="1:6">
      <c r="A15" s="135" t="s">
        <v>516</v>
      </c>
      <c r="B15" s="1064">
        <v>3</v>
      </c>
      <c r="C15" s="1064">
        <v>2</v>
      </c>
      <c r="D15" s="1064">
        <v>0</v>
      </c>
      <c r="E15" s="1064">
        <v>0</v>
      </c>
      <c r="F15" s="1065">
        <v>1</v>
      </c>
    </row>
    <row r="16" spans="1:6">
      <c r="A16" s="135" t="s">
        <v>517</v>
      </c>
      <c r="B16" s="1064">
        <v>2386</v>
      </c>
      <c r="C16" s="1064">
        <v>230</v>
      </c>
      <c r="D16" s="1064">
        <v>407</v>
      </c>
      <c r="E16" s="1064">
        <v>0</v>
      </c>
      <c r="F16" s="1065">
        <v>1749</v>
      </c>
    </row>
    <row r="17" spans="1:6">
      <c r="A17" s="135" t="s">
        <v>518</v>
      </c>
      <c r="B17" s="1064">
        <v>14</v>
      </c>
      <c r="C17" s="1064">
        <v>5</v>
      </c>
      <c r="D17" s="1064">
        <v>5</v>
      </c>
      <c r="E17" s="1064">
        <v>0</v>
      </c>
      <c r="F17" s="1065">
        <v>4</v>
      </c>
    </row>
    <row r="18" spans="1:6">
      <c r="A18" s="135" t="s">
        <v>519</v>
      </c>
      <c r="B18" s="1064">
        <v>33</v>
      </c>
      <c r="C18" s="1064">
        <v>20</v>
      </c>
      <c r="D18" s="1064">
        <v>1</v>
      </c>
      <c r="E18" s="1064">
        <v>0</v>
      </c>
      <c r="F18" s="1065">
        <v>12</v>
      </c>
    </row>
    <row r="19" spans="1:6">
      <c r="A19" s="135" t="s">
        <v>520</v>
      </c>
      <c r="B19" s="1064">
        <v>1</v>
      </c>
      <c r="C19" s="1064">
        <v>1</v>
      </c>
      <c r="D19" s="1064">
        <v>0</v>
      </c>
      <c r="E19" s="1064">
        <v>0</v>
      </c>
      <c r="F19" s="1065">
        <v>0</v>
      </c>
    </row>
    <row r="20" spans="1:6">
      <c r="A20" s="135" t="s">
        <v>521</v>
      </c>
      <c r="B20" s="1064">
        <v>2</v>
      </c>
      <c r="C20" s="1064">
        <v>2</v>
      </c>
      <c r="D20" s="1064">
        <v>0</v>
      </c>
      <c r="E20" s="1064">
        <v>0</v>
      </c>
      <c r="F20" s="1065">
        <v>0</v>
      </c>
    </row>
    <row r="21" spans="1:6">
      <c r="A21" s="135" t="s">
        <v>920</v>
      </c>
      <c r="B21" s="1064">
        <v>203</v>
      </c>
      <c r="C21" s="1064">
        <v>79</v>
      </c>
      <c r="D21" s="1064">
        <v>22</v>
      </c>
      <c r="E21" s="1064">
        <v>0</v>
      </c>
      <c r="F21" s="1065">
        <v>102</v>
      </c>
    </row>
    <row r="22" spans="1:6">
      <c r="A22" s="135" t="s">
        <v>523</v>
      </c>
      <c r="B22" s="1064">
        <v>2</v>
      </c>
      <c r="C22" s="1064">
        <v>1</v>
      </c>
      <c r="D22" s="1064">
        <v>0</v>
      </c>
      <c r="E22" s="1064">
        <v>0</v>
      </c>
      <c r="F22" s="1065">
        <v>1</v>
      </c>
    </row>
    <row r="23" spans="1:6">
      <c r="A23" s="135" t="s">
        <v>524</v>
      </c>
      <c r="B23" s="1064">
        <v>9</v>
      </c>
      <c r="C23" s="1064">
        <v>5</v>
      </c>
      <c r="D23" s="1064">
        <v>2</v>
      </c>
      <c r="E23" s="1064">
        <v>0</v>
      </c>
      <c r="F23" s="1065">
        <v>2</v>
      </c>
    </row>
    <row r="24" spans="1:6">
      <c r="A24" s="135" t="s">
        <v>525</v>
      </c>
      <c r="B24" s="1064">
        <v>14</v>
      </c>
      <c r="C24" s="1064">
        <v>11</v>
      </c>
      <c r="D24" s="1064">
        <v>2</v>
      </c>
      <c r="E24" s="1064">
        <v>0</v>
      </c>
      <c r="F24" s="1065">
        <v>1</v>
      </c>
    </row>
    <row r="25" spans="1:6">
      <c r="A25" s="135" t="s">
        <v>526</v>
      </c>
      <c r="B25" s="1064">
        <v>38</v>
      </c>
      <c r="C25" s="1064">
        <v>28</v>
      </c>
      <c r="D25" s="1064">
        <v>1</v>
      </c>
      <c r="E25" s="1064">
        <v>0</v>
      </c>
      <c r="F25" s="1065">
        <v>9</v>
      </c>
    </row>
    <row r="26" spans="1:6">
      <c r="A26" s="135" t="s">
        <v>527</v>
      </c>
      <c r="B26" s="1064">
        <v>2</v>
      </c>
      <c r="C26" s="1064">
        <v>0</v>
      </c>
      <c r="D26" s="1064">
        <v>0</v>
      </c>
      <c r="E26" s="1064">
        <v>0</v>
      </c>
      <c r="F26" s="1065">
        <v>2</v>
      </c>
    </row>
    <row r="27" spans="1:6">
      <c r="A27" s="135" t="s">
        <v>528</v>
      </c>
      <c r="B27" s="1064">
        <v>117</v>
      </c>
      <c r="C27" s="1064">
        <v>89</v>
      </c>
      <c r="D27" s="1064">
        <v>8</v>
      </c>
      <c r="E27" s="1064">
        <v>0</v>
      </c>
      <c r="F27" s="1065">
        <v>20</v>
      </c>
    </row>
    <row r="28" spans="1:6">
      <c r="A28" s="135" t="s">
        <v>529</v>
      </c>
      <c r="B28" s="1064">
        <v>1</v>
      </c>
      <c r="C28" s="1064">
        <v>1</v>
      </c>
      <c r="D28" s="1064">
        <v>0</v>
      </c>
      <c r="E28" s="1064">
        <v>0</v>
      </c>
      <c r="F28" s="1065">
        <v>0</v>
      </c>
    </row>
    <row r="29" spans="1:6">
      <c r="A29" s="135" t="s">
        <v>531</v>
      </c>
      <c r="B29" s="1064">
        <v>2</v>
      </c>
      <c r="C29" s="1064">
        <v>2</v>
      </c>
      <c r="D29" s="1064">
        <v>0</v>
      </c>
      <c r="E29" s="1064">
        <v>0</v>
      </c>
      <c r="F29" s="1065">
        <v>0</v>
      </c>
    </row>
    <row r="30" spans="1:6">
      <c r="A30" s="135" t="s">
        <v>532</v>
      </c>
      <c r="B30" s="1064">
        <v>3</v>
      </c>
      <c r="C30" s="1064">
        <v>3</v>
      </c>
      <c r="D30" s="1064">
        <v>0</v>
      </c>
      <c r="E30" s="1064">
        <v>0</v>
      </c>
      <c r="F30" s="1065">
        <v>0</v>
      </c>
    </row>
    <row r="31" spans="1:6">
      <c r="A31" s="135" t="s">
        <v>533</v>
      </c>
      <c r="B31" s="1064">
        <v>5</v>
      </c>
      <c r="C31" s="1064">
        <v>3</v>
      </c>
      <c r="D31" s="1064">
        <v>1</v>
      </c>
      <c r="E31" s="1064">
        <v>0</v>
      </c>
      <c r="F31" s="1065">
        <v>1</v>
      </c>
    </row>
    <row r="32" spans="1:6">
      <c r="A32" s="135" t="s">
        <v>534</v>
      </c>
      <c r="B32" s="1064">
        <v>13</v>
      </c>
      <c r="C32" s="1064">
        <v>9</v>
      </c>
      <c r="D32" s="1064">
        <v>1</v>
      </c>
      <c r="E32" s="1064">
        <v>0</v>
      </c>
      <c r="F32" s="1065">
        <v>3</v>
      </c>
    </row>
    <row r="33" spans="1:6">
      <c r="A33" s="135" t="s">
        <v>535</v>
      </c>
      <c r="B33" s="1064">
        <v>10</v>
      </c>
      <c r="C33" s="1064">
        <v>5</v>
      </c>
      <c r="D33" s="1064">
        <v>0</v>
      </c>
      <c r="E33" s="1064">
        <v>0</v>
      </c>
      <c r="F33" s="1065">
        <v>5</v>
      </c>
    </row>
    <row r="34" spans="1:6">
      <c r="A34" s="135" t="s">
        <v>536</v>
      </c>
      <c r="B34" s="1064">
        <v>5</v>
      </c>
      <c r="C34" s="1064">
        <v>4</v>
      </c>
      <c r="D34" s="1064">
        <v>0</v>
      </c>
      <c r="E34" s="1064">
        <v>0</v>
      </c>
      <c r="F34" s="1065">
        <v>1</v>
      </c>
    </row>
    <row r="35" spans="1:6">
      <c r="A35" s="135" t="s">
        <v>537</v>
      </c>
      <c r="B35" s="1064">
        <v>69</v>
      </c>
      <c r="C35" s="1064">
        <v>30</v>
      </c>
      <c r="D35" s="1064">
        <v>10</v>
      </c>
      <c r="E35" s="1064">
        <v>0</v>
      </c>
      <c r="F35" s="1065">
        <v>29</v>
      </c>
    </row>
    <row r="36" spans="1:6">
      <c r="A36" s="135" t="s">
        <v>538</v>
      </c>
      <c r="B36" s="1064">
        <v>7</v>
      </c>
      <c r="C36" s="1064">
        <v>3</v>
      </c>
      <c r="D36" s="1064">
        <v>0</v>
      </c>
      <c r="E36" s="1064">
        <v>0</v>
      </c>
      <c r="F36" s="1065">
        <v>4</v>
      </c>
    </row>
    <row r="37" spans="1:6">
      <c r="A37" s="135" t="s">
        <v>539</v>
      </c>
      <c r="B37" s="1064">
        <v>25</v>
      </c>
      <c r="C37" s="1064">
        <v>25</v>
      </c>
      <c r="D37" s="1064">
        <v>0</v>
      </c>
      <c r="E37" s="1064">
        <v>0</v>
      </c>
      <c r="F37" s="1065">
        <v>0</v>
      </c>
    </row>
    <row r="38" spans="1:6">
      <c r="A38" s="135" t="s">
        <v>540</v>
      </c>
      <c r="B38" s="1064">
        <v>4</v>
      </c>
      <c r="C38" s="1064">
        <v>3</v>
      </c>
      <c r="D38" s="1064">
        <v>0</v>
      </c>
      <c r="E38" s="1064">
        <v>0</v>
      </c>
      <c r="F38" s="1065">
        <v>1</v>
      </c>
    </row>
    <row r="39" spans="1:6">
      <c r="A39" s="135" t="s">
        <v>542</v>
      </c>
      <c r="B39" s="1064">
        <v>6</v>
      </c>
      <c r="C39" s="1064">
        <v>4</v>
      </c>
      <c r="D39" s="1064">
        <v>0</v>
      </c>
      <c r="E39" s="1064">
        <v>0</v>
      </c>
      <c r="F39" s="1065">
        <v>2</v>
      </c>
    </row>
    <row r="40" spans="1:6">
      <c r="A40" s="135" t="s">
        <v>543</v>
      </c>
      <c r="B40" s="1064">
        <v>12</v>
      </c>
      <c r="C40" s="1064">
        <v>9</v>
      </c>
      <c r="D40" s="1064">
        <v>1</v>
      </c>
      <c r="E40" s="1064">
        <v>0</v>
      </c>
      <c r="F40" s="1065">
        <v>2</v>
      </c>
    </row>
    <row r="41" spans="1:6">
      <c r="A41" s="135" t="s">
        <v>544</v>
      </c>
      <c r="B41" s="1064">
        <v>1</v>
      </c>
      <c r="C41" s="1064">
        <v>0</v>
      </c>
      <c r="D41" s="1064">
        <v>0</v>
      </c>
      <c r="E41" s="1064">
        <v>0</v>
      </c>
      <c r="F41" s="1065">
        <v>1</v>
      </c>
    </row>
    <row r="42" spans="1:6">
      <c r="A42" s="135" t="s">
        <v>545</v>
      </c>
      <c r="B42" s="1064">
        <v>21</v>
      </c>
      <c r="C42" s="1064">
        <v>14</v>
      </c>
      <c r="D42" s="1064">
        <v>1</v>
      </c>
      <c r="E42" s="1064">
        <v>0</v>
      </c>
      <c r="F42" s="1065">
        <v>6</v>
      </c>
    </row>
    <row r="43" spans="1:6">
      <c r="A43" s="135" t="s">
        <v>547</v>
      </c>
      <c r="B43" s="1064">
        <v>42</v>
      </c>
      <c r="C43" s="1064">
        <v>32</v>
      </c>
      <c r="D43" s="1064">
        <v>2</v>
      </c>
      <c r="E43" s="1064">
        <v>0</v>
      </c>
      <c r="F43" s="1065">
        <v>8</v>
      </c>
    </row>
    <row r="44" spans="1:6">
      <c r="A44" s="135" t="s">
        <v>548</v>
      </c>
      <c r="B44" s="1064">
        <v>9</v>
      </c>
      <c r="C44" s="1064">
        <v>7</v>
      </c>
      <c r="D44" s="1064">
        <v>1</v>
      </c>
      <c r="E44" s="1064">
        <v>0</v>
      </c>
      <c r="F44" s="1065">
        <v>1</v>
      </c>
    </row>
    <row r="45" spans="1:6">
      <c r="A45" s="135" t="s">
        <v>549</v>
      </c>
      <c r="B45" s="1064">
        <v>498</v>
      </c>
      <c r="C45" s="1064">
        <v>440</v>
      </c>
      <c r="D45" s="1064">
        <v>32</v>
      </c>
      <c r="E45" s="1064">
        <v>0</v>
      </c>
      <c r="F45" s="1065">
        <v>26</v>
      </c>
    </row>
    <row r="46" spans="1:6">
      <c r="A46" s="135" t="s">
        <v>551</v>
      </c>
      <c r="B46" s="1064">
        <v>3</v>
      </c>
      <c r="C46" s="1064">
        <v>3</v>
      </c>
      <c r="D46" s="1064">
        <v>0</v>
      </c>
      <c r="E46" s="1064">
        <v>0</v>
      </c>
      <c r="F46" s="1065">
        <v>0</v>
      </c>
    </row>
    <row r="47" spans="1:6">
      <c r="A47" s="135" t="s">
        <v>921</v>
      </c>
      <c r="B47" s="1064">
        <v>39</v>
      </c>
      <c r="C47" s="1064">
        <v>29</v>
      </c>
      <c r="D47" s="1064">
        <v>1</v>
      </c>
      <c r="E47" s="1064">
        <v>0</v>
      </c>
      <c r="F47" s="1065">
        <v>9</v>
      </c>
    </row>
    <row r="48" spans="1:6">
      <c r="A48" s="135" t="s">
        <v>556</v>
      </c>
      <c r="B48" s="1064">
        <v>1</v>
      </c>
      <c r="C48" s="1064">
        <v>1</v>
      </c>
      <c r="D48" s="1064">
        <v>0</v>
      </c>
      <c r="E48" s="1064">
        <v>0</v>
      </c>
      <c r="F48" s="1065">
        <v>0</v>
      </c>
    </row>
    <row r="49" spans="1:6">
      <c r="A49" s="135" t="s">
        <v>557</v>
      </c>
      <c r="B49" s="1064">
        <v>2</v>
      </c>
      <c r="C49" s="1064">
        <v>2</v>
      </c>
      <c r="D49" s="1064">
        <v>0</v>
      </c>
      <c r="E49" s="1064">
        <v>0</v>
      </c>
      <c r="F49" s="1065">
        <v>0</v>
      </c>
    </row>
    <row r="50" spans="1:6">
      <c r="A50" s="135" t="s">
        <v>559</v>
      </c>
      <c r="B50" s="1064">
        <v>63</v>
      </c>
      <c r="C50" s="1064">
        <v>33</v>
      </c>
      <c r="D50" s="1064">
        <v>4</v>
      </c>
      <c r="E50" s="1064">
        <v>0</v>
      </c>
      <c r="F50" s="1065">
        <v>26</v>
      </c>
    </row>
    <row r="51" spans="1:6">
      <c r="A51" s="135" t="s">
        <v>560</v>
      </c>
      <c r="B51" s="1064">
        <v>106</v>
      </c>
      <c r="C51" s="1064">
        <v>42</v>
      </c>
      <c r="D51" s="1064">
        <v>13</v>
      </c>
      <c r="E51" s="1064">
        <v>0</v>
      </c>
      <c r="F51" s="1065">
        <v>51</v>
      </c>
    </row>
    <row r="52" spans="1:6">
      <c r="A52" s="135" t="s">
        <v>561</v>
      </c>
      <c r="B52" s="1064">
        <v>2</v>
      </c>
      <c r="C52" s="1064">
        <v>1</v>
      </c>
      <c r="D52" s="1064">
        <v>0</v>
      </c>
      <c r="E52" s="1064">
        <v>0</v>
      </c>
      <c r="F52" s="1065">
        <v>1</v>
      </c>
    </row>
    <row r="53" spans="1:6">
      <c r="A53" s="135" t="s">
        <v>562</v>
      </c>
      <c r="B53" s="1064">
        <v>11</v>
      </c>
      <c r="C53" s="1064">
        <v>9</v>
      </c>
      <c r="D53" s="1064">
        <v>0</v>
      </c>
      <c r="E53" s="1064">
        <v>0</v>
      </c>
      <c r="F53" s="1065">
        <v>2</v>
      </c>
    </row>
    <row r="54" spans="1:6">
      <c r="A54" s="135" t="s">
        <v>565</v>
      </c>
      <c r="B54" s="1064">
        <v>8</v>
      </c>
      <c r="C54" s="1064">
        <v>5</v>
      </c>
      <c r="D54" s="1064">
        <v>0</v>
      </c>
      <c r="E54" s="1064">
        <v>0</v>
      </c>
      <c r="F54" s="1065">
        <v>3</v>
      </c>
    </row>
    <row r="55" spans="1:6">
      <c r="A55" s="135" t="s">
        <v>566</v>
      </c>
      <c r="B55" s="1064">
        <v>1</v>
      </c>
      <c r="C55" s="1064">
        <v>0</v>
      </c>
      <c r="D55" s="1064">
        <v>1</v>
      </c>
      <c r="E55" s="1064">
        <v>0</v>
      </c>
      <c r="F55" s="1065">
        <v>0</v>
      </c>
    </row>
    <row r="56" spans="1:6">
      <c r="A56" s="135" t="s">
        <v>567</v>
      </c>
      <c r="B56" s="1064">
        <v>1</v>
      </c>
      <c r="C56" s="1064">
        <v>0</v>
      </c>
      <c r="D56" s="1064">
        <v>0</v>
      </c>
      <c r="E56" s="1064">
        <v>0</v>
      </c>
      <c r="F56" s="1065">
        <v>1</v>
      </c>
    </row>
    <row r="57" spans="1:6">
      <c r="A57" s="135" t="s">
        <v>569</v>
      </c>
      <c r="B57" s="1064">
        <v>10</v>
      </c>
      <c r="C57" s="1064">
        <v>5</v>
      </c>
      <c r="D57" s="1064">
        <v>0</v>
      </c>
      <c r="E57" s="1064">
        <v>0</v>
      </c>
      <c r="F57" s="1065">
        <v>5</v>
      </c>
    </row>
    <row r="58" spans="1:6">
      <c r="A58" s="135" t="s">
        <v>571</v>
      </c>
      <c r="B58" s="1064">
        <v>13</v>
      </c>
      <c r="C58" s="1064">
        <v>6</v>
      </c>
      <c r="D58" s="1064">
        <v>2</v>
      </c>
      <c r="E58" s="1064">
        <v>0</v>
      </c>
      <c r="F58" s="1065">
        <v>5</v>
      </c>
    </row>
    <row r="59" spans="1:6" ht="15.75" thickBot="1">
      <c r="A59" s="135" t="s">
        <v>572</v>
      </c>
      <c r="B59" s="1064">
        <v>9</v>
      </c>
      <c r="C59" s="1064">
        <v>5</v>
      </c>
      <c r="D59" s="1064">
        <v>1</v>
      </c>
      <c r="E59" s="1064">
        <v>0</v>
      </c>
      <c r="F59" s="1065">
        <v>3</v>
      </c>
    </row>
    <row r="60" spans="1:6" ht="15.75" thickBot="1">
      <c r="A60" s="1066" t="s">
        <v>576</v>
      </c>
      <c r="B60" s="1067">
        <v>3877</v>
      </c>
      <c r="C60" s="1067">
        <v>1237</v>
      </c>
      <c r="D60" s="1067">
        <v>523</v>
      </c>
      <c r="E60" s="1067">
        <v>0</v>
      </c>
      <c r="F60" s="1067">
        <v>2117</v>
      </c>
    </row>
  </sheetData>
  <mergeCells count="3">
    <mergeCell ref="A2:F2"/>
    <mergeCell ref="A3:F3"/>
    <mergeCell ref="A1:F1"/>
  </mergeCells>
  <printOptions horizontalCentered="1"/>
  <pageMargins left="0.5" right="0.5" top="1" bottom="1" header="0.5" footer="0.5"/>
  <pageSetup scale="70" firstPageNumber="87" orientation="portrait" useFirstPageNumber="1" r:id="rId1"/>
  <headerFooter scaleWithDoc="0" alignWithMargins="0">
    <oddHeader>&amp;C&amp;"Arial,Bold"&amp;14Pacific Gas and Electric Company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pageSetUpPr fitToPage="1"/>
  </sheetPr>
  <dimension ref="A1:Z133"/>
  <sheetViews>
    <sheetView zoomScale="90" zoomScaleNormal="90" zoomScaleSheetLayoutView="50" zoomScalePageLayoutView="60" workbookViewId="0">
      <selection activeCell="A125" sqref="A125"/>
    </sheetView>
  </sheetViews>
  <sheetFormatPr defaultColWidth="9.140625" defaultRowHeight="15"/>
  <cols>
    <col min="1" max="1" width="47.42578125" style="101" customWidth="1"/>
    <col min="2" max="2" width="10.5703125" style="101" customWidth="1"/>
    <col min="3" max="3" width="11" style="101" customWidth="1"/>
    <col min="4" max="4" width="13.5703125" style="101" customWidth="1"/>
    <col min="5" max="5" width="10.7109375" style="101" customWidth="1"/>
    <col min="6" max="6" width="12.140625" style="101" customWidth="1"/>
    <col min="7" max="7" width="15.140625" style="101" customWidth="1"/>
    <col min="8" max="8" width="13.7109375" style="186" customWidth="1"/>
    <col min="9" max="9" width="14" style="101" customWidth="1"/>
    <col min="10" max="10" width="12.42578125" style="101" customWidth="1"/>
    <col min="11" max="11" width="17.140625" style="101" customWidth="1"/>
    <col min="12" max="12" width="16.5703125" style="101" customWidth="1"/>
    <col min="13" max="13" width="18" style="101" customWidth="1"/>
    <col min="14" max="14" width="15.28515625" style="101" customWidth="1"/>
    <col min="15" max="15" width="14.5703125" style="101" customWidth="1"/>
    <col min="16" max="16" width="12.7109375" style="101" customWidth="1"/>
    <col min="17" max="17" width="11.28515625" style="101" customWidth="1"/>
    <col min="18" max="18" width="33.85546875" style="101" customWidth="1"/>
    <col min="19" max="16384" width="9.140625" style="115"/>
  </cols>
  <sheetData>
    <row r="1" spans="1:26" s="118" customFormat="1" ht="63.75" customHeight="1" thickBot="1">
      <c r="A1" s="1135" t="s">
        <v>945</v>
      </c>
      <c r="B1" s="1145"/>
      <c r="C1" s="1145"/>
      <c r="D1" s="1145"/>
      <c r="E1" s="1145"/>
      <c r="F1" s="1145"/>
      <c r="G1" s="1145"/>
      <c r="H1" s="1145"/>
      <c r="I1" s="116"/>
      <c r="J1" s="116"/>
      <c r="K1" s="1145"/>
      <c r="L1" s="1145"/>
      <c r="M1" s="1145"/>
      <c r="N1" s="1145"/>
      <c r="O1" s="1145"/>
      <c r="P1" s="1145"/>
      <c r="Q1" s="1145"/>
      <c r="R1" s="1145"/>
      <c r="S1" s="117"/>
      <c r="T1" s="117"/>
      <c r="U1" s="117"/>
      <c r="V1" s="117"/>
      <c r="W1" s="117"/>
      <c r="X1" s="117"/>
      <c r="Y1" s="117"/>
      <c r="Z1" s="117"/>
    </row>
    <row r="2" spans="1:26" ht="15" customHeight="1">
      <c r="A2" s="1141" t="s">
        <v>24</v>
      </c>
      <c r="B2" s="1143" t="s">
        <v>25</v>
      </c>
      <c r="C2" s="1146" t="s">
        <v>68</v>
      </c>
      <c r="D2" s="1146"/>
      <c r="E2" s="1146"/>
      <c r="F2" s="1146"/>
      <c r="G2" s="1146"/>
      <c r="H2" s="1147"/>
      <c r="I2" s="115"/>
      <c r="J2" s="115"/>
      <c r="K2" s="115"/>
      <c r="L2" s="115"/>
      <c r="M2" s="115"/>
      <c r="N2" s="115"/>
      <c r="O2" s="115"/>
      <c r="P2" s="115"/>
      <c r="Q2" s="115"/>
      <c r="R2" s="115"/>
    </row>
    <row r="3" spans="1:26" ht="33" thickBot="1">
      <c r="A3" s="1142"/>
      <c r="B3" s="1144"/>
      <c r="C3" s="443" t="s">
        <v>107</v>
      </c>
      <c r="D3" s="444" t="s">
        <v>1074</v>
      </c>
      <c r="E3" s="444" t="s">
        <v>1075</v>
      </c>
      <c r="F3" s="444" t="s">
        <v>1076</v>
      </c>
      <c r="G3" s="444" t="s">
        <v>1077</v>
      </c>
      <c r="H3" s="119" t="s">
        <v>104</v>
      </c>
      <c r="I3" s="120"/>
      <c r="K3" s="115"/>
      <c r="L3" s="115"/>
      <c r="M3" s="115"/>
      <c r="N3" s="115"/>
      <c r="O3" s="115"/>
      <c r="P3" s="115"/>
      <c r="Q3" s="115"/>
      <c r="R3" s="115"/>
    </row>
    <row r="4" spans="1:26">
      <c r="A4" s="121" t="s">
        <v>267</v>
      </c>
      <c r="B4" s="122"/>
      <c r="C4" s="123"/>
      <c r="D4" s="123"/>
      <c r="E4" s="123"/>
      <c r="F4" s="123"/>
      <c r="G4" s="124"/>
      <c r="H4" s="125"/>
      <c r="I4" s="115"/>
      <c r="J4" s="115"/>
      <c r="K4" s="115"/>
      <c r="L4" s="115"/>
      <c r="M4" s="115"/>
      <c r="N4" s="115"/>
      <c r="O4" s="115"/>
      <c r="P4" s="115"/>
      <c r="Q4" s="115"/>
      <c r="R4" s="115"/>
    </row>
    <row r="5" spans="1:26">
      <c r="A5" s="126" t="s">
        <v>100</v>
      </c>
      <c r="B5" s="127" t="s">
        <v>26</v>
      </c>
      <c r="C5" s="128"/>
      <c r="D5" s="128"/>
      <c r="E5" s="128"/>
      <c r="F5" s="128"/>
      <c r="G5" s="129"/>
      <c r="H5" s="130"/>
      <c r="I5" s="131"/>
      <c r="J5" s="131"/>
      <c r="K5" s="131"/>
      <c r="L5" s="131"/>
      <c r="M5" s="131"/>
      <c r="N5" s="131"/>
      <c r="O5" s="131"/>
      <c r="P5" s="131"/>
      <c r="Q5" s="131"/>
      <c r="R5" s="131"/>
      <c r="S5" s="131"/>
      <c r="T5" s="131"/>
      <c r="U5" s="131"/>
    </row>
    <row r="6" spans="1:26">
      <c r="A6" s="126" t="s">
        <v>28</v>
      </c>
      <c r="B6" s="127" t="s">
        <v>26</v>
      </c>
      <c r="C6" s="132">
        <v>17401</v>
      </c>
      <c r="D6" s="132">
        <v>12340327.629999999</v>
      </c>
      <c r="E6" s="132">
        <v>2102.6040000000003</v>
      </c>
      <c r="F6" s="132">
        <v>0</v>
      </c>
      <c r="G6" s="133">
        <v>16325166.140000001</v>
      </c>
      <c r="H6" s="134">
        <v>0.12977178702593517</v>
      </c>
      <c r="I6" s="131"/>
      <c r="J6" s="131"/>
      <c r="K6" s="131"/>
      <c r="L6" s="131"/>
      <c r="M6" s="131"/>
      <c r="N6" s="131"/>
      <c r="O6" s="131"/>
      <c r="P6" s="131"/>
      <c r="Q6" s="131"/>
      <c r="R6" s="131"/>
      <c r="S6" s="131"/>
      <c r="T6" s="131"/>
      <c r="U6" s="131"/>
    </row>
    <row r="7" spans="1:26">
      <c r="A7" s="126" t="s">
        <v>306</v>
      </c>
      <c r="B7" s="127" t="s">
        <v>26</v>
      </c>
      <c r="C7" s="132">
        <v>5423</v>
      </c>
      <c r="D7" s="132">
        <v>2807642.3899999997</v>
      </c>
      <c r="E7" s="132">
        <v>3239.1899999999996</v>
      </c>
      <c r="F7" s="132">
        <v>0</v>
      </c>
      <c r="G7" s="133">
        <v>3517620.6</v>
      </c>
      <c r="H7" s="134">
        <v>2.7962221482252081E-2</v>
      </c>
      <c r="I7" s="131"/>
      <c r="J7" s="131"/>
      <c r="K7" s="131"/>
      <c r="L7" s="131"/>
      <c r="M7" s="131"/>
      <c r="N7" s="131"/>
      <c r="O7" s="131"/>
      <c r="P7" s="131"/>
      <c r="Q7" s="131"/>
      <c r="R7" s="131"/>
      <c r="S7" s="131"/>
      <c r="T7" s="131"/>
      <c r="U7" s="131"/>
    </row>
    <row r="8" spans="1:26" ht="17.25">
      <c r="A8" s="135" t="s">
        <v>1044</v>
      </c>
      <c r="B8" s="127" t="s">
        <v>26</v>
      </c>
      <c r="C8" s="132">
        <v>22126</v>
      </c>
      <c r="D8" s="132">
        <v>2889346.25</v>
      </c>
      <c r="E8" s="132">
        <v>0</v>
      </c>
      <c r="F8" s="132">
        <v>183115.33</v>
      </c>
      <c r="G8" s="133">
        <v>1933504.03</v>
      </c>
      <c r="H8" s="134">
        <v>1.5369783746344609E-2</v>
      </c>
      <c r="I8" s="131"/>
      <c r="J8" s="131"/>
      <c r="K8" s="131"/>
      <c r="L8" s="131"/>
      <c r="M8" s="131"/>
      <c r="N8" s="131"/>
      <c r="O8" s="131"/>
      <c r="P8" s="131"/>
      <c r="Q8" s="131"/>
      <c r="R8" s="131"/>
      <c r="S8" s="131"/>
      <c r="T8" s="131"/>
      <c r="U8" s="131"/>
    </row>
    <row r="9" spans="1:26">
      <c r="A9" s="136" t="s">
        <v>361</v>
      </c>
      <c r="B9" s="137"/>
      <c r="C9" s="138"/>
      <c r="D9" s="138"/>
      <c r="E9" s="138"/>
      <c r="F9" s="138"/>
      <c r="G9" s="139"/>
      <c r="H9" s="445"/>
      <c r="I9" s="131"/>
      <c r="J9" s="131"/>
      <c r="K9" s="131"/>
      <c r="L9" s="131"/>
      <c r="M9" s="131"/>
      <c r="N9" s="131"/>
      <c r="O9" s="131"/>
      <c r="P9" s="131"/>
      <c r="Q9" s="131"/>
      <c r="R9" s="131"/>
      <c r="S9" s="131"/>
      <c r="T9" s="131"/>
      <c r="U9" s="131"/>
    </row>
    <row r="10" spans="1:26">
      <c r="A10" s="140" t="s">
        <v>324</v>
      </c>
      <c r="B10" s="127" t="s">
        <v>26</v>
      </c>
      <c r="C10" s="132">
        <v>28778</v>
      </c>
      <c r="D10" s="132">
        <v>149240.30000000002</v>
      </c>
      <c r="E10" s="132">
        <v>32.545999999999999</v>
      </c>
      <c r="F10" s="132">
        <v>152843.27000000002</v>
      </c>
      <c r="G10" s="133">
        <v>1725613.49</v>
      </c>
      <c r="H10" s="134">
        <v>1.3717223113869069E-2</v>
      </c>
      <c r="I10" s="131"/>
      <c r="J10" s="131"/>
      <c r="K10" s="131"/>
      <c r="L10" s="131"/>
      <c r="M10" s="131"/>
      <c r="N10" s="131"/>
      <c r="O10" s="131"/>
      <c r="P10" s="131"/>
      <c r="Q10" s="131"/>
      <c r="R10" s="131"/>
      <c r="S10" s="131"/>
      <c r="T10" s="131"/>
      <c r="U10" s="131"/>
    </row>
    <row r="11" spans="1:26">
      <c r="A11" s="126" t="s">
        <v>323</v>
      </c>
      <c r="B11" s="127" t="s">
        <v>26</v>
      </c>
      <c r="C11" s="132">
        <v>127429</v>
      </c>
      <c r="D11" s="132">
        <v>1238965</v>
      </c>
      <c r="E11" s="132">
        <v>160.94239999999999</v>
      </c>
      <c r="F11" s="132">
        <v>707049.4</v>
      </c>
      <c r="G11" s="133">
        <v>5279661.21</v>
      </c>
      <c r="H11" s="134">
        <v>4.1969010559374999E-2</v>
      </c>
      <c r="I11" s="131"/>
      <c r="J11" s="131"/>
      <c r="K11" s="131"/>
      <c r="L11" s="131"/>
      <c r="M11" s="131"/>
      <c r="N11" s="131"/>
      <c r="O11" s="131"/>
      <c r="P11" s="131"/>
      <c r="Q11" s="131"/>
      <c r="R11" s="131"/>
      <c r="S11" s="131"/>
      <c r="T11" s="131"/>
      <c r="U11" s="131"/>
    </row>
    <row r="12" spans="1:26">
      <c r="A12" s="126" t="s">
        <v>322</v>
      </c>
      <c r="B12" s="127" t="s">
        <v>27</v>
      </c>
      <c r="C12" s="132">
        <v>2465</v>
      </c>
      <c r="D12" s="132">
        <v>8198.0399999999991</v>
      </c>
      <c r="E12" s="132">
        <v>1.3919999999999999</v>
      </c>
      <c r="F12" s="132">
        <v>15076.5</v>
      </c>
      <c r="G12" s="133">
        <v>50530.07</v>
      </c>
      <c r="H12" s="134">
        <v>4.0167294018397023E-4</v>
      </c>
      <c r="I12" s="131"/>
      <c r="J12" s="131"/>
      <c r="K12" s="131"/>
      <c r="L12" s="131"/>
      <c r="M12" s="131"/>
      <c r="N12" s="131"/>
      <c r="O12" s="131"/>
      <c r="P12" s="131"/>
      <c r="Q12" s="131"/>
      <c r="R12" s="131"/>
      <c r="S12" s="131"/>
      <c r="T12" s="131"/>
      <c r="U12" s="131"/>
    </row>
    <row r="13" spans="1:26">
      <c r="A13" s="126" t="s">
        <v>321</v>
      </c>
      <c r="B13" s="127" t="s">
        <v>27</v>
      </c>
      <c r="C13" s="132">
        <v>92299</v>
      </c>
      <c r="D13" s="132">
        <v>190688.04</v>
      </c>
      <c r="E13" s="132">
        <v>41.143999999999998</v>
      </c>
      <c r="F13" s="132">
        <v>247128.66</v>
      </c>
      <c r="G13" s="133">
        <v>1704522.72</v>
      </c>
      <c r="H13" s="134">
        <v>1.3549568653927814E-2</v>
      </c>
      <c r="I13" s="131"/>
      <c r="J13" s="131"/>
      <c r="K13" s="131"/>
      <c r="L13" s="131"/>
      <c r="M13" s="131"/>
      <c r="N13" s="131"/>
      <c r="O13" s="131"/>
      <c r="P13" s="131"/>
      <c r="Q13" s="131"/>
      <c r="R13" s="131"/>
      <c r="S13" s="131"/>
      <c r="T13" s="131"/>
      <c r="U13" s="131"/>
    </row>
    <row r="14" spans="1:26">
      <c r="A14" s="126" t="s">
        <v>941</v>
      </c>
      <c r="B14" s="127" t="s">
        <v>26</v>
      </c>
      <c r="C14" s="132">
        <v>1357</v>
      </c>
      <c r="D14" s="132">
        <v>0</v>
      </c>
      <c r="E14" s="132">
        <v>0</v>
      </c>
      <c r="F14" s="132">
        <v>0</v>
      </c>
      <c r="G14" s="133">
        <v>1004393.46</v>
      </c>
      <c r="H14" s="134">
        <v>7.9841107320799444E-3</v>
      </c>
      <c r="I14" s="131"/>
      <c r="J14" s="131"/>
      <c r="K14" s="131"/>
      <c r="L14" s="131"/>
      <c r="M14" s="131"/>
      <c r="N14" s="131"/>
      <c r="O14" s="131"/>
      <c r="P14" s="131"/>
      <c r="Q14" s="131"/>
      <c r="R14" s="131"/>
      <c r="S14" s="131"/>
      <c r="T14" s="131"/>
      <c r="U14" s="131"/>
    </row>
    <row r="15" spans="1:26" ht="17.25">
      <c r="A15" s="135" t="s">
        <v>1045</v>
      </c>
      <c r="B15" s="127" t="s">
        <v>26</v>
      </c>
      <c r="C15" s="132">
        <v>101880</v>
      </c>
      <c r="D15" s="132">
        <v>30293</v>
      </c>
      <c r="E15" s="132">
        <v>0</v>
      </c>
      <c r="F15" s="132">
        <v>167353.4</v>
      </c>
      <c r="G15" s="133">
        <v>2215104.66</v>
      </c>
      <c r="H15" s="134">
        <v>1.760827961642273E-2</v>
      </c>
      <c r="I15" s="131"/>
      <c r="J15" s="131"/>
      <c r="K15" s="131"/>
      <c r="L15" s="131"/>
      <c r="M15" s="131"/>
      <c r="N15" s="131"/>
      <c r="O15" s="131"/>
      <c r="P15" s="131"/>
      <c r="Q15" s="131"/>
      <c r="R15" s="131"/>
      <c r="S15" s="131"/>
      <c r="T15" s="131"/>
      <c r="U15" s="131"/>
    </row>
    <row r="16" spans="1:26">
      <c r="A16" s="136" t="s">
        <v>319</v>
      </c>
      <c r="B16" s="137"/>
      <c r="C16" s="138"/>
      <c r="D16" s="138"/>
      <c r="E16" s="138"/>
      <c r="F16" s="138"/>
      <c r="G16" s="139"/>
      <c r="H16" s="445"/>
      <c r="I16" s="131"/>
      <c r="J16" s="131"/>
      <c r="K16" s="131"/>
      <c r="L16" s="131"/>
      <c r="M16" s="131"/>
      <c r="N16" s="131"/>
      <c r="O16" s="131"/>
      <c r="P16" s="131"/>
      <c r="Q16" s="131"/>
      <c r="R16" s="131"/>
      <c r="S16" s="131"/>
      <c r="T16" s="131"/>
      <c r="U16" s="131"/>
    </row>
    <row r="17" spans="1:21" ht="17.25">
      <c r="A17" s="135" t="s">
        <v>1046</v>
      </c>
      <c r="B17" s="127" t="s">
        <v>27</v>
      </c>
      <c r="C17" s="132">
        <v>86457</v>
      </c>
      <c r="D17" s="132">
        <v>4552994.8899999997</v>
      </c>
      <c r="E17" s="132">
        <v>0</v>
      </c>
      <c r="F17" s="132">
        <v>415099.39000000013</v>
      </c>
      <c r="G17" s="133">
        <v>37052246.409999996</v>
      </c>
      <c r="H17" s="134">
        <v>0.29453520954801077</v>
      </c>
      <c r="I17" s="131"/>
      <c r="J17" s="131"/>
      <c r="K17" s="131"/>
      <c r="L17" s="131"/>
      <c r="M17" s="131"/>
      <c r="N17" s="131"/>
      <c r="O17" s="131"/>
      <c r="P17" s="131"/>
      <c r="Q17" s="131"/>
      <c r="R17" s="131"/>
      <c r="S17" s="131"/>
      <c r="T17" s="131"/>
      <c r="U17" s="131"/>
    </row>
    <row r="18" spans="1:21">
      <c r="A18" s="126" t="s">
        <v>317</v>
      </c>
      <c r="B18" s="127" t="s">
        <v>27</v>
      </c>
      <c r="C18" s="128"/>
      <c r="D18" s="128"/>
      <c r="E18" s="128"/>
      <c r="F18" s="128"/>
      <c r="G18" s="129"/>
      <c r="H18" s="141"/>
      <c r="I18" s="131"/>
      <c r="J18" s="131"/>
      <c r="K18" s="131"/>
      <c r="L18" s="131"/>
      <c r="M18" s="131"/>
      <c r="N18" s="131"/>
      <c r="O18" s="131"/>
      <c r="P18" s="131"/>
      <c r="Q18" s="131"/>
      <c r="R18" s="131"/>
      <c r="S18" s="131"/>
      <c r="T18" s="131"/>
      <c r="U18" s="131"/>
    </row>
    <row r="19" spans="1:21">
      <c r="A19" s="126" t="s">
        <v>316</v>
      </c>
      <c r="B19" s="127" t="s">
        <v>27</v>
      </c>
      <c r="C19" s="128"/>
      <c r="D19" s="128"/>
      <c r="E19" s="128"/>
      <c r="F19" s="128"/>
      <c r="G19" s="129"/>
      <c r="H19" s="141"/>
      <c r="I19" s="131"/>
      <c r="J19" s="131"/>
      <c r="K19" s="131"/>
      <c r="L19" s="131"/>
      <c r="M19" s="131"/>
      <c r="N19" s="131"/>
      <c r="O19" s="131"/>
      <c r="P19" s="131"/>
      <c r="Q19" s="131"/>
      <c r="R19" s="131"/>
      <c r="S19" s="131"/>
      <c r="T19" s="131"/>
      <c r="U19" s="131"/>
    </row>
    <row r="20" spans="1:21">
      <c r="A20" s="126" t="s">
        <v>315</v>
      </c>
      <c r="B20" s="127" t="s">
        <v>27</v>
      </c>
      <c r="C20" s="128"/>
      <c r="D20" s="128"/>
      <c r="E20" s="128"/>
      <c r="F20" s="128"/>
      <c r="G20" s="129"/>
      <c r="H20" s="141"/>
      <c r="I20" s="131"/>
      <c r="J20" s="131"/>
      <c r="K20" s="131"/>
      <c r="L20" s="131"/>
      <c r="M20" s="131"/>
      <c r="N20" s="131"/>
      <c r="O20" s="131"/>
      <c r="P20" s="131"/>
      <c r="Q20" s="131"/>
      <c r="R20" s="131"/>
      <c r="S20" s="131"/>
      <c r="T20" s="131"/>
      <c r="U20" s="131"/>
    </row>
    <row r="21" spans="1:21">
      <c r="A21" s="126" t="s">
        <v>314</v>
      </c>
      <c r="B21" s="127" t="s">
        <v>27</v>
      </c>
      <c r="C21" s="128"/>
      <c r="D21" s="128"/>
      <c r="E21" s="128"/>
      <c r="F21" s="128"/>
      <c r="G21" s="129"/>
      <c r="H21" s="141"/>
      <c r="I21" s="131"/>
      <c r="J21" s="131"/>
      <c r="K21" s="131"/>
      <c r="L21" s="131"/>
      <c r="M21" s="131"/>
      <c r="N21" s="131"/>
      <c r="O21" s="131"/>
      <c r="P21" s="131"/>
      <c r="Q21" s="131"/>
      <c r="R21" s="131"/>
      <c r="S21" s="131"/>
      <c r="T21" s="131"/>
      <c r="U21" s="131"/>
    </row>
    <row r="22" spans="1:21">
      <c r="A22" s="126" t="s">
        <v>313</v>
      </c>
      <c r="B22" s="127" t="s">
        <v>27</v>
      </c>
      <c r="C22" s="128"/>
      <c r="D22" s="128"/>
      <c r="E22" s="128"/>
      <c r="F22" s="128"/>
      <c r="G22" s="129"/>
      <c r="H22" s="141"/>
      <c r="I22" s="131"/>
      <c r="J22" s="131"/>
      <c r="K22" s="131"/>
      <c r="L22" s="131"/>
      <c r="M22" s="131"/>
      <c r="N22" s="131"/>
      <c r="O22" s="131"/>
      <c r="P22" s="131"/>
      <c r="Q22" s="131"/>
      <c r="R22" s="131"/>
      <c r="S22" s="131"/>
      <c r="T22" s="131"/>
      <c r="U22" s="131"/>
    </row>
    <row r="23" spans="1:21">
      <c r="A23" s="126" t="s">
        <v>312</v>
      </c>
      <c r="B23" s="127" t="s">
        <v>26</v>
      </c>
      <c r="C23" s="128"/>
      <c r="D23" s="128"/>
      <c r="E23" s="128"/>
      <c r="F23" s="128"/>
      <c r="G23" s="129"/>
      <c r="H23" s="141"/>
      <c r="I23" s="131"/>
      <c r="J23" s="131"/>
      <c r="K23" s="131"/>
      <c r="L23" s="131"/>
      <c r="M23" s="131"/>
      <c r="N23" s="131"/>
      <c r="O23" s="131"/>
      <c r="P23" s="131"/>
      <c r="Q23" s="131"/>
      <c r="R23" s="131"/>
      <c r="S23" s="131"/>
      <c r="T23" s="131"/>
      <c r="U23" s="131"/>
    </row>
    <row r="24" spans="1:21">
      <c r="A24" s="126" t="s">
        <v>90</v>
      </c>
      <c r="B24" s="127" t="s">
        <v>27</v>
      </c>
      <c r="C24" s="132">
        <v>4415</v>
      </c>
      <c r="D24" s="132">
        <v>406217.93000000005</v>
      </c>
      <c r="E24" s="132">
        <v>211.01199999999997</v>
      </c>
      <c r="F24" s="132">
        <v>53149.31</v>
      </c>
      <c r="G24" s="133">
        <v>7211220.8799999999</v>
      </c>
      <c r="H24" s="134">
        <v>5.7323338225845268E-2</v>
      </c>
      <c r="I24" s="131"/>
      <c r="J24" s="131"/>
      <c r="K24" s="131"/>
      <c r="L24" s="131"/>
      <c r="M24" s="131"/>
      <c r="N24" s="131"/>
      <c r="O24" s="131"/>
      <c r="P24" s="131"/>
      <c r="Q24" s="131"/>
      <c r="R24" s="131"/>
      <c r="S24" s="131"/>
      <c r="T24" s="131"/>
      <c r="U24" s="131"/>
    </row>
    <row r="25" spans="1:21">
      <c r="A25" s="136" t="s">
        <v>311</v>
      </c>
      <c r="B25" s="137"/>
      <c r="C25" s="138"/>
      <c r="D25" s="138"/>
      <c r="E25" s="138"/>
      <c r="F25" s="138"/>
      <c r="G25" s="139"/>
      <c r="H25" s="445"/>
      <c r="I25" s="131"/>
      <c r="J25" s="131"/>
      <c r="K25" s="131"/>
      <c r="L25" s="131"/>
      <c r="M25" s="131"/>
      <c r="N25" s="131"/>
      <c r="O25" s="131"/>
      <c r="P25" s="131"/>
      <c r="Q25" s="131"/>
      <c r="R25" s="131"/>
      <c r="S25" s="131"/>
      <c r="T25" s="131"/>
      <c r="U25" s="131"/>
    </row>
    <row r="26" spans="1:21">
      <c r="A26" s="126" t="s">
        <v>310</v>
      </c>
      <c r="B26" s="127" t="s">
        <v>26</v>
      </c>
      <c r="C26" s="128"/>
      <c r="D26" s="128"/>
      <c r="E26" s="128"/>
      <c r="F26" s="128"/>
      <c r="G26" s="129"/>
      <c r="H26" s="141"/>
      <c r="I26" s="131"/>
      <c r="J26" s="131"/>
      <c r="K26" s="131"/>
      <c r="L26" s="131"/>
      <c r="M26" s="131"/>
      <c r="N26" s="131"/>
      <c r="O26" s="131"/>
      <c r="P26" s="131"/>
      <c r="Q26" s="131"/>
      <c r="R26" s="131"/>
      <c r="S26" s="131"/>
      <c r="T26" s="131"/>
      <c r="U26" s="131"/>
    </row>
    <row r="27" spans="1:21">
      <c r="A27" s="126" t="s">
        <v>309</v>
      </c>
      <c r="B27" s="127" t="s">
        <v>26</v>
      </c>
      <c r="C27" s="132">
        <v>2223</v>
      </c>
      <c r="D27" s="132">
        <v>0</v>
      </c>
      <c r="E27" s="132">
        <v>0</v>
      </c>
      <c r="F27" s="132">
        <v>0</v>
      </c>
      <c r="G27" s="133">
        <v>2738377.94</v>
      </c>
      <c r="H27" s="134">
        <v>2.1767876404974771E-2</v>
      </c>
      <c r="I27" s="131"/>
      <c r="J27" s="131"/>
      <c r="K27" s="131"/>
      <c r="L27" s="131"/>
      <c r="M27" s="131"/>
      <c r="N27" s="131"/>
      <c r="O27" s="131"/>
      <c r="P27" s="131"/>
      <c r="Q27" s="131"/>
      <c r="R27" s="131"/>
      <c r="S27" s="131"/>
      <c r="T27" s="131"/>
      <c r="U27" s="131"/>
    </row>
    <row r="28" spans="1:21">
      <c r="A28" s="126" t="s">
        <v>308</v>
      </c>
      <c r="B28" s="127" t="s">
        <v>26</v>
      </c>
      <c r="C28" s="132">
        <v>1280</v>
      </c>
      <c r="D28" s="132">
        <v>100243.2</v>
      </c>
      <c r="E28" s="132">
        <v>90.528000000000006</v>
      </c>
      <c r="F28" s="132">
        <v>0</v>
      </c>
      <c r="G28" s="133">
        <v>1158769.1100000001</v>
      </c>
      <c r="H28" s="134">
        <v>9.2112715341194345E-3</v>
      </c>
      <c r="I28" s="131"/>
      <c r="J28" s="131"/>
      <c r="K28" s="131"/>
      <c r="L28" s="131"/>
      <c r="M28" s="131"/>
      <c r="N28" s="131"/>
      <c r="O28" s="131"/>
      <c r="P28" s="131"/>
      <c r="Q28" s="131"/>
      <c r="R28" s="131"/>
      <c r="S28" s="131"/>
      <c r="T28" s="131"/>
      <c r="U28" s="131"/>
    </row>
    <row r="29" spans="1:21">
      <c r="A29" s="126" t="s">
        <v>307</v>
      </c>
      <c r="B29" s="127" t="s">
        <v>26</v>
      </c>
      <c r="C29" s="132">
        <v>29</v>
      </c>
      <c r="D29" s="132">
        <v>1772.24</v>
      </c>
      <c r="E29" s="132">
        <v>2.4889999999999999</v>
      </c>
      <c r="F29" s="132">
        <v>0</v>
      </c>
      <c r="G29" s="133">
        <v>54723.09</v>
      </c>
      <c r="H29" s="134">
        <v>4.3500403732375629E-4</v>
      </c>
      <c r="I29" s="131"/>
      <c r="J29" s="131"/>
      <c r="K29" s="131"/>
      <c r="L29" s="131"/>
      <c r="M29" s="131"/>
      <c r="N29" s="131"/>
      <c r="O29" s="131"/>
      <c r="P29" s="131"/>
      <c r="Q29" s="131"/>
      <c r="R29" s="131"/>
      <c r="S29" s="131"/>
      <c r="T29" s="131"/>
      <c r="U29" s="131"/>
    </row>
    <row r="30" spans="1:21">
      <c r="A30" s="446" t="s">
        <v>942</v>
      </c>
      <c r="B30" s="440" t="s">
        <v>27</v>
      </c>
      <c r="C30" s="132">
        <v>10497</v>
      </c>
      <c r="D30" s="132">
        <v>40729.789999999994</v>
      </c>
      <c r="E30" s="132">
        <v>62.85</v>
      </c>
      <c r="F30" s="132">
        <v>0</v>
      </c>
      <c r="G30" s="133">
        <v>2617910.39</v>
      </c>
      <c r="H30" s="134">
        <v>2.0810257406915608E-2</v>
      </c>
      <c r="I30" s="131"/>
      <c r="J30" s="131"/>
      <c r="K30" s="131"/>
      <c r="L30" s="131"/>
      <c r="M30" s="131"/>
      <c r="N30" s="131"/>
      <c r="O30" s="131"/>
      <c r="P30" s="131"/>
      <c r="Q30" s="131"/>
      <c r="R30" s="131"/>
      <c r="S30" s="131"/>
      <c r="T30" s="131"/>
      <c r="U30" s="131"/>
    </row>
    <row r="31" spans="1:21">
      <c r="A31" s="142" t="s">
        <v>305</v>
      </c>
      <c r="B31" s="127" t="s">
        <v>27</v>
      </c>
      <c r="C31" s="132">
        <v>3460</v>
      </c>
      <c r="D31" s="132">
        <v>0</v>
      </c>
      <c r="E31" s="132">
        <v>0</v>
      </c>
      <c r="F31" s="132">
        <v>0</v>
      </c>
      <c r="G31" s="133">
        <v>2223996.7000000002</v>
      </c>
      <c r="H31" s="134">
        <v>1.7678964098970122E-2</v>
      </c>
      <c r="I31" s="131"/>
      <c r="J31" s="131"/>
      <c r="K31" s="131"/>
      <c r="L31" s="131"/>
      <c r="M31" s="131"/>
      <c r="N31" s="131"/>
      <c r="O31" s="131"/>
      <c r="P31" s="131"/>
      <c r="Q31" s="131"/>
      <c r="R31" s="131"/>
      <c r="S31" s="131"/>
      <c r="T31" s="131"/>
      <c r="U31" s="131"/>
    </row>
    <row r="32" spans="1:21">
      <c r="A32" s="136" t="s">
        <v>269</v>
      </c>
      <c r="B32" s="137"/>
      <c r="C32" s="138"/>
      <c r="D32" s="138"/>
      <c r="E32" s="138"/>
      <c r="F32" s="138"/>
      <c r="G32" s="139"/>
      <c r="H32" s="445"/>
      <c r="I32" s="131"/>
      <c r="J32" s="131"/>
      <c r="K32" s="131"/>
      <c r="L32" s="131"/>
      <c r="M32" s="131"/>
      <c r="N32" s="131"/>
      <c r="O32" s="131"/>
      <c r="P32" s="131"/>
      <c r="Q32" s="131"/>
      <c r="R32" s="131"/>
      <c r="S32" s="131"/>
      <c r="T32" s="131"/>
      <c r="U32" s="131"/>
    </row>
    <row r="33" spans="1:21">
      <c r="A33" s="126" t="s">
        <v>95</v>
      </c>
      <c r="B33" s="127" t="s">
        <v>27</v>
      </c>
      <c r="C33" s="128"/>
      <c r="D33" s="128"/>
      <c r="E33" s="128"/>
      <c r="F33" s="128"/>
      <c r="G33" s="129"/>
      <c r="H33" s="141"/>
      <c r="I33" s="131"/>
      <c r="J33" s="131"/>
      <c r="K33" s="131"/>
      <c r="L33" s="131"/>
      <c r="M33" s="131"/>
      <c r="N33" s="131"/>
      <c r="O33" s="131"/>
      <c r="P33" s="131"/>
      <c r="Q33" s="131"/>
      <c r="R33" s="131"/>
      <c r="S33" s="131"/>
      <c r="T33" s="131"/>
      <c r="U33" s="131"/>
    </row>
    <row r="34" spans="1:21">
      <c r="A34" s="143"/>
      <c r="B34" s="144"/>
      <c r="C34" s="128"/>
      <c r="D34" s="128"/>
      <c r="E34" s="128"/>
      <c r="F34" s="128"/>
      <c r="G34" s="129"/>
      <c r="H34" s="141"/>
      <c r="I34" s="131"/>
      <c r="J34" s="131"/>
      <c r="K34" s="131"/>
      <c r="L34" s="131"/>
      <c r="M34" s="131"/>
      <c r="N34" s="131"/>
      <c r="O34" s="131"/>
      <c r="P34" s="131"/>
      <c r="Q34" s="131"/>
      <c r="R34" s="131"/>
      <c r="S34" s="131"/>
      <c r="T34" s="131"/>
      <c r="U34" s="131"/>
    </row>
    <row r="35" spans="1:21">
      <c r="A35" s="136" t="s">
        <v>89</v>
      </c>
      <c r="B35" s="137"/>
      <c r="C35" s="138"/>
      <c r="D35" s="138"/>
      <c r="E35" s="138"/>
      <c r="F35" s="138"/>
      <c r="G35" s="139"/>
      <c r="H35" s="445"/>
      <c r="I35" s="131"/>
      <c r="J35" s="131"/>
      <c r="K35" s="131"/>
      <c r="L35" s="131"/>
      <c r="M35" s="131"/>
      <c r="N35" s="131"/>
      <c r="O35" s="131"/>
      <c r="P35" s="131"/>
      <c r="Q35" s="131"/>
      <c r="R35" s="131"/>
      <c r="S35" s="131"/>
      <c r="T35" s="131"/>
      <c r="U35" s="131"/>
    </row>
    <row r="36" spans="1:21">
      <c r="A36" s="126" t="s">
        <v>303</v>
      </c>
      <c r="B36" s="127" t="s">
        <v>26</v>
      </c>
      <c r="C36" s="132">
        <v>443582</v>
      </c>
      <c r="D36" s="132">
        <v>6122189.8700000001</v>
      </c>
      <c r="E36" s="132">
        <v>570.98199999999997</v>
      </c>
      <c r="F36" s="132">
        <v>0</v>
      </c>
      <c r="G36" s="133">
        <v>3590068.87</v>
      </c>
      <c r="H36" s="145">
        <v>2.853812627759755E-2</v>
      </c>
      <c r="I36" s="131"/>
      <c r="J36" s="131"/>
      <c r="K36" s="131"/>
      <c r="L36" s="131"/>
      <c r="M36" s="131"/>
      <c r="N36" s="131"/>
      <c r="O36" s="131"/>
      <c r="P36" s="131"/>
      <c r="Q36" s="131"/>
      <c r="R36" s="131"/>
      <c r="S36" s="131"/>
      <c r="T36" s="131"/>
      <c r="U36" s="131"/>
    </row>
    <row r="37" spans="1:21">
      <c r="A37" s="126" t="s">
        <v>91</v>
      </c>
      <c r="B37" s="127" t="s">
        <v>26</v>
      </c>
      <c r="C37" s="132">
        <v>196538</v>
      </c>
      <c r="D37" s="132">
        <v>8474760.8200000003</v>
      </c>
      <c r="E37" s="132">
        <v>966.37200000000007</v>
      </c>
      <c r="F37" s="132">
        <v>0</v>
      </c>
      <c r="G37" s="133">
        <v>16343556.01</v>
      </c>
      <c r="H37" s="134">
        <v>0.12991797152859866</v>
      </c>
      <c r="I37" s="131"/>
      <c r="J37" s="131"/>
      <c r="K37" s="131"/>
      <c r="L37" s="131"/>
      <c r="M37" s="131"/>
      <c r="N37" s="131"/>
      <c r="O37" s="131"/>
      <c r="P37" s="131"/>
      <c r="Q37" s="131"/>
      <c r="R37" s="131"/>
      <c r="S37" s="131"/>
      <c r="T37" s="131"/>
      <c r="U37" s="131"/>
    </row>
    <row r="38" spans="1:21">
      <c r="A38" s="126" t="s">
        <v>92</v>
      </c>
      <c r="B38" s="127" t="s">
        <v>26</v>
      </c>
      <c r="C38" s="132">
        <v>34330</v>
      </c>
      <c r="D38" s="132">
        <v>1483056</v>
      </c>
      <c r="E38" s="132">
        <v>171.65</v>
      </c>
      <c r="F38" s="132">
        <v>0</v>
      </c>
      <c r="G38" s="133">
        <v>2884194.55</v>
      </c>
      <c r="H38" s="134">
        <v>2.292699980350478E-2</v>
      </c>
      <c r="I38" s="131"/>
      <c r="J38" s="131"/>
      <c r="K38" s="131"/>
      <c r="L38" s="131"/>
      <c r="M38" s="131"/>
      <c r="N38" s="131"/>
      <c r="O38" s="131"/>
      <c r="P38" s="131"/>
      <c r="Q38" s="131"/>
      <c r="R38" s="131"/>
      <c r="S38" s="131"/>
      <c r="T38" s="131"/>
      <c r="U38" s="131"/>
    </row>
    <row r="39" spans="1:21">
      <c r="A39" s="126" t="s">
        <v>93</v>
      </c>
      <c r="B39" s="127" t="s">
        <v>26</v>
      </c>
      <c r="C39" s="132">
        <v>7079</v>
      </c>
      <c r="D39" s="132">
        <v>1443337.31</v>
      </c>
      <c r="E39" s="132">
        <v>141.58000000000001</v>
      </c>
      <c r="F39" s="132">
        <v>0</v>
      </c>
      <c r="G39" s="133">
        <v>582505.27</v>
      </c>
      <c r="H39" s="134">
        <v>4.6304429119840406E-3</v>
      </c>
      <c r="I39" s="131"/>
      <c r="J39" s="131"/>
      <c r="K39" s="131"/>
      <c r="L39" s="131"/>
      <c r="M39" s="131"/>
      <c r="N39" s="131"/>
      <c r="O39" s="131"/>
      <c r="P39" s="131"/>
      <c r="Q39" s="131"/>
      <c r="R39" s="131"/>
      <c r="S39" s="131"/>
      <c r="T39" s="131"/>
      <c r="U39" s="131"/>
    </row>
    <row r="40" spans="1:21">
      <c r="A40" s="126" t="s">
        <v>102</v>
      </c>
      <c r="B40" s="127" t="s">
        <v>26</v>
      </c>
      <c r="C40" s="132">
        <v>11916</v>
      </c>
      <c r="D40" s="132">
        <v>475448.4</v>
      </c>
      <c r="E40" s="132">
        <v>47.664000000000001</v>
      </c>
      <c r="F40" s="132">
        <v>0</v>
      </c>
      <c r="G40" s="133">
        <v>723556.66</v>
      </c>
      <c r="H40" s="134">
        <v>5.7516866889733833E-3</v>
      </c>
      <c r="I40" s="131"/>
      <c r="J40" s="131"/>
      <c r="K40" s="131"/>
      <c r="L40" s="131"/>
      <c r="M40" s="131"/>
      <c r="N40" s="131"/>
      <c r="O40" s="131"/>
      <c r="P40" s="131"/>
      <c r="Q40" s="131"/>
      <c r="R40" s="131"/>
      <c r="S40" s="131"/>
      <c r="T40" s="131"/>
      <c r="U40" s="131"/>
    </row>
    <row r="41" spans="1:21">
      <c r="A41" s="126" t="s">
        <v>96</v>
      </c>
      <c r="B41" s="127" t="s">
        <v>26</v>
      </c>
      <c r="C41" s="128"/>
      <c r="D41" s="128"/>
      <c r="E41" s="128"/>
      <c r="F41" s="128"/>
      <c r="G41" s="129"/>
      <c r="H41" s="141"/>
      <c r="I41" s="131"/>
      <c r="J41" s="131"/>
      <c r="K41" s="131"/>
      <c r="L41" s="131"/>
      <c r="M41" s="131"/>
      <c r="N41" s="131"/>
      <c r="O41" s="131"/>
      <c r="P41" s="131"/>
      <c r="Q41" s="131"/>
      <c r="R41" s="131"/>
      <c r="S41" s="131"/>
      <c r="T41" s="131"/>
      <c r="U41" s="131"/>
    </row>
    <row r="42" spans="1:21">
      <c r="A42" s="136" t="s">
        <v>302</v>
      </c>
      <c r="B42" s="137"/>
      <c r="C42" s="138"/>
      <c r="D42" s="138"/>
      <c r="E42" s="138"/>
      <c r="F42" s="138"/>
      <c r="G42" s="139"/>
      <c r="H42" s="445"/>
      <c r="I42" s="131"/>
      <c r="J42" s="131"/>
      <c r="K42" s="131"/>
      <c r="L42" s="131"/>
      <c r="M42" s="131"/>
      <c r="N42" s="131"/>
      <c r="O42" s="131"/>
      <c r="P42" s="131"/>
      <c r="Q42" s="131"/>
      <c r="R42" s="131"/>
      <c r="S42" s="131"/>
      <c r="T42" s="131"/>
      <c r="U42" s="131"/>
    </row>
    <row r="43" spans="1:21">
      <c r="A43" s="146" t="s">
        <v>94</v>
      </c>
      <c r="B43" s="127" t="s">
        <v>26</v>
      </c>
      <c r="C43" s="128"/>
      <c r="D43" s="128"/>
      <c r="E43" s="128"/>
      <c r="F43" s="128"/>
      <c r="G43" s="129"/>
      <c r="H43" s="141"/>
      <c r="I43" s="131"/>
      <c r="J43" s="131"/>
      <c r="K43" s="131"/>
      <c r="L43" s="131"/>
      <c r="M43" s="131"/>
      <c r="N43" s="131"/>
      <c r="O43" s="131"/>
      <c r="P43" s="131"/>
      <c r="Q43" s="131"/>
      <c r="R43" s="131"/>
      <c r="S43" s="131"/>
      <c r="T43" s="131"/>
      <c r="U43" s="131"/>
    </row>
    <row r="44" spans="1:21">
      <c r="A44" s="146" t="s">
        <v>301</v>
      </c>
      <c r="B44" s="127" t="s">
        <v>26</v>
      </c>
      <c r="C44" s="132">
        <v>4901</v>
      </c>
      <c r="D44" s="132">
        <v>119094.3</v>
      </c>
      <c r="E44" s="132">
        <v>16.173300000000001</v>
      </c>
      <c r="F44" s="132">
        <v>0</v>
      </c>
      <c r="G44" s="133">
        <v>209814.63</v>
      </c>
      <c r="H44" s="134">
        <v>1.6678555823435796E-3</v>
      </c>
      <c r="I44" s="131"/>
      <c r="J44" s="131"/>
      <c r="K44" s="131"/>
      <c r="L44" s="131"/>
      <c r="M44" s="131"/>
      <c r="N44" s="131"/>
      <c r="O44" s="131"/>
      <c r="P44" s="131"/>
      <c r="Q44" s="131"/>
      <c r="R44" s="131"/>
      <c r="S44" s="131"/>
      <c r="T44" s="131"/>
      <c r="U44" s="131"/>
    </row>
    <row r="45" spans="1:21">
      <c r="A45" s="136" t="s">
        <v>579</v>
      </c>
      <c r="B45" s="137"/>
      <c r="C45" s="138"/>
      <c r="D45" s="138"/>
      <c r="E45" s="138"/>
      <c r="F45" s="138"/>
      <c r="G45" s="139"/>
      <c r="H45" s="445"/>
      <c r="I45" s="131"/>
      <c r="J45" s="131"/>
      <c r="K45" s="131"/>
      <c r="L45" s="131"/>
      <c r="M45" s="131"/>
      <c r="N45" s="131"/>
      <c r="O45" s="131"/>
      <c r="P45" s="131"/>
      <c r="Q45" s="131"/>
      <c r="R45" s="131"/>
      <c r="S45" s="131"/>
      <c r="T45" s="131"/>
      <c r="U45" s="131"/>
    </row>
    <row r="46" spans="1:21" ht="17.25">
      <c r="A46" s="135" t="s">
        <v>1047</v>
      </c>
      <c r="B46" s="127" t="s">
        <v>26</v>
      </c>
      <c r="C46" s="132">
        <v>1023</v>
      </c>
      <c r="D46" s="132">
        <v>198899</v>
      </c>
      <c r="E46" s="132">
        <v>411.05</v>
      </c>
      <c r="F46" s="132">
        <v>0</v>
      </c>
      <c r="G46" s="133">
        <v>84368.46</v>
      </c>
      <c r="H46" s="134">
        <v>6.7066060638731916E-4</v>
      </c>
      <c r="I46" s="131"/>
      <c r="J46" s="131"/>
      <c r="K46" s="131"/>
      <c r="L46" s="131"/>
      <c r="M46" s="131"/>
      <c r="N46" s="131"/>
      <c r="O46" s="131"/>
      <c r="P46" s="131"/>
      <c r="Q46" s="131"/>
      <c r="R46" s="131"/>
      <c r="S46" s="131"/>
      <c r="T46" s="131"/>
      <c r="U46" s="131"/>
    </row>
    <row r="47" spans="1:21">
      <c r="A47" s="136" t="s">
        <v>97</v>
      </c>
      <c r="B47" s="137"/>
      <c r="C47" s="138"/>
      <c r="D47" s="138"/>
      <c r="E47" s="138"/>
      <c r="F47" s="138"/>
      <c r="G47" s="139"/>
      <c r="H47" s="445"/>
      <c r="I47" s="131"/>
      <c r="J47" s="131"/>
      <c r="K47" s="131"/>
      <c r="L47" s="131"/>
      <c r="M47" s="131"/>
      <c r="N47" s="131"/>
      <c r="O47" s="131"/>
      <c r="P47" s="131"/>
      <c r="Q47" s="131"/>
      <c r="R47" s="131"/>
      <c r="S47" s="131"/>
      <c r="T47" s="131"/>
      <c r="U47" s="131"/>
    </row>
    <row r="48" spans="1:21">
      <c r="A48" s="147" t="s">
        <v>98</v>
      </c>
      <c r="B48" s="127" t="s">
        <v>27</v>
      </c>
      <c r="C48" s="132">
        <v>123539</v>
      </c>
      <c r="D48" s="128"/>
      <c r="E48" s="128"/>
      <c r="F48" s="128"/>
      <c r="G48" s="133">
        <v>1335355.48</v>
      </c>
      <c r="H48" s="134">
        <v>1.0614989487296908E-2</v>
      </c>
      <c r="I48" s="131"/>
      <c r="J48" s="131"/>
      <c r="K48" s="131"/>
      <c r="L48" s="131"/>
      <c r="M48" s="131"/>
      <c r="N48" s="131"/>
      <c r="O48" s="131"/>
      <c r="P48" s="131"/>
      <c r="Q48" s="131"/>
      <c r="R48" s="131"/>
      <c r="S48" s="131"/>
      <c r="T48" s="131"/>
      <c r="U48" s="131"/>
    </row>
    <row r="49" spans="1:21">
      <c r="A49" s="126" t="s">
        <v>99</v>
      </c>
      <c r="B49" s="127" t="s">
        <v>27</v>
      </c>
      <c r="C49" s="132">
        <v>123539</v>
      </c>
      <c r="D49" s="128"/>
      <c r="E49" s="128"/>
      <c r="F49" s="128"/>
      <c r="G49" s="133">
        <v>13232258.5</v>
      </c>
      <c r="H49" s="134">
        <v>0.10518568798676375</v>
      </c>
      <c r="I49" s="131"/>
      <c r="J49" s="131"/>
      <c r="K49" s="131"/>
      <c r="L49" s="131"/>
      <c r="M49" s="131"/>
      <c r="N49" s="131"/>
      <c r="O49" s="131"/>
      <c r="P49" s="131"/>
      <c r="Q49" s="131"/>
      <c r="R49" s="131"/>
      <c r="S49" s="131"/>
      <c r="T49" s="131"/>
      <c r="U49" s="131"/>
    </row>
    <row r="50" spans="1:21">
      <c r="A50" s="148"/>
      <c r="B50" s="128"/>
      <c r="C50" s="128"/>
      <c r="D50" s="128"/>
      <c r="E50" s="129"/>
      <c r="F50" s="149"/>
      <c r="G50" s="128"/>
      <c r="H50" s="150"/>
      <c r="I50" s="131"/>
      <c r="J50" s="131"/>
      <c r="K50" s="131"/>
      <c r="L50" s="131"/>
      <c r="M50" s="131"/>
      <c r="N50" s="131"/>
      <c r="O50" s="131"/>
      <c r="P50" s="131"/>
      <c r="Q50" s="131"/>
      <c r="R50" s="131"/>
      <c r="S50" s="131"/>
      <c r="T50" s="131"/>
      <c r="U50" s="131"/>
    </row>
    <row r="51" spans="1:21">
      <c r="A51" s="151" t="s">
        <v>399</v>
      </c>
      <c r="B51" s="152"/>
      <c r="C51" s="152"/>
      <c r="D51" s="152">
        <v>43073444.399999999</v>
      </c>
      <c r="E51" s="152">
        <v>8270.1687000000002</v>
      </c>
      <c r="F51" s="152">
        <v>1940815.26</v>
      </c>
      <c r="G51" s="153">
        <v>125799039.32999998</v>
      </c>
      <c r="H51" s="154"/>
      <c r="I51" s="131"/>
      <c r="J51" s="131"/>
      <c r="K51" s="131"/>
      <c r="L51" s="131"/>
      <c r="M51" s="131"/>
      <c r="N51" s="131"/>
      <c r="O51" s="131"/>
      <c r="P51" s="131"/>
      <c r="Q51" s="131"/>
      <c r="R51" s="131"/>
      <c r="S51" s="131"/>
      <c r="T51" s="131"/>
      <c r="U51" s="131"/>
    </row>
    <row r="52" spans="1:21">
      <c r="A52" s="148"/>
      <c r="B52" s="128"/>
      <c r="C52" s="128"/>
      <c r="D52" s="128"/>
      <c r="E52" s="129"/>
      <c r="F52" s="149"/>
      <c r="G52" s="128"/>
      <c r="H52" s="150"/>
      <c r="I52" s="131"/>
      <c r="J52" s="131"/>
      <c r="K52" s="131"/>
      <c r="L52" s="131"/>
      <c r="M52" s="131"/>
      <c r="N52" s="131"/>
      <c r="O52" s="131"/>
      <c r="P52" s="131"/>
      <c r="Q52" s="131"/>
      <c r="R52" s="131"/>
      <c r="S52" s="131"/>
      <c r="T52" s="131"/>
      <c r="U52" s="131"/>
    </row>
    <row r="53" spans="1:21" ht="18" thickBot="1">
      <c r="A53" s="155" t="s">
        <v>1048</v>
      </c>
      <c r="B53" s="156" t="s">
        <v>27</v>
      </c>
      <c r="C53" s="157">
        <v>107590</v>
      </c>
      <c r="D53" s="157"/>
      <c r="E53" s="157"/>
      <c r="F53" s="157"/>
      <c r="G53" s="158"/>
      <c r="H53" s="159"/>
      <c r="I53" s="131"/>
      <c r="J53" s="131"/>
      <c r="K53" s="131"/>
      <c r="L53" s="131"/>
      <c r="M53" s="131"/>
      <c r="N53" s="131"/>
      <c r="O53" s="131"/>
      <c r="P53" s="131"/>
      <c r="Q53" s="131"/>
      <c r="R53" s="131"/>
      <c r="S53" s="131"/>
      <c r="T53" s="131"/>
      <c r="U53" s="131"/>
    </row>
    <row r="54" spans="1:21" s="90" customFormat="1" ht="15.75" thickBot="1">
      <c r="A54" s="160"/>
      <c r="B54" s="160"/>
      <c r="C54" s="161"/>
      <c r="D54" s="161"/>
      <c r="E54" s="161"/>
      <c r="F54" s="161"/>
      <c r="G54" s="162"/>
      <c r="H54" s="161"/>
      <c r="I54" s="163"/>
      <c r="J54" s="163"/>
      <c r="K54" s="163"/>
      <c r="L54" s="163"/>
      <c r="M54" s="163"/>
      <c r="N54" s="163"/>
      <c r="O54" s="163"/>
      <c r="P54" s="163"/>
      <c r="Q54" s="163"/>
      <c r="R54" s="163"/>
      <c r="S54" s="163"/>
      <c r="T54" s="163"/>
      <c r="U54" s="163"/>
    </row>
    <row r="55" spans="1:21" ht="15.75" thickBot="1">
      <c r="A55" s="164" t="s">
        <v>39</v>
      </c>
      <c r="B55" s="1149"/>
      <c r="C55" s="1150"/>
      <c r="D55" s="131"/>
      <c r="E55" s="131"/>
      <c r="F55" s="131"/>
      <c r="G55" s="165"/>
      <c r="H55" s="166"/>
      <c r="I55" s="131"/>
      <c r="J55" s="131"/>
      <c r="K55" s="131"/>
      <c r="L55" s="131"/>
      <c r="M55" s="131"/>
      <c r="N55" s="131"/>
      <c r="O55" s="131"/>
      <c r="P55" s="131"/>
      <c r="Q55" s="131"/>
      <c r="R55" s="131"/>
      <c r="S55" s="131"/>
      <c r="T55" s="131"/>
      <c r="U55" s="131"/>
    </row>
    <row r="56" spans="1:21">
      <c r="A56" s="167" t="s">
        <v>45</v>
      </c>
      <c r="B56" s="168" t="s">
        <v>27</v>
      </c>
      <c r="C56" s="169">
        <v>84072</v>
      </c>
      <c r="D56" s="131"/>
      <c r="E56" s="131"/>
      <c r="F56" s="131"/>
      <c r="G56" s="165"/>
      <c r="H56" s="166"/>
      <c r="I56" s="131"/>
      <c r="J56" s="131"/>
      <c r="K56" s="131"/>
      <c r="L56" s="131"/>
      <c r="M56" s="131"/>
      <c r="N56" s="131"/>
      <c r="O56" s="131"/>
      <c r="P56" s="131"/>
      <c r="Q56" s="131"/>
      <c r="R56" s="131"/>
      <c r="S56" s="131"/>
      <c r="T56" s="131"/>
      <c r="U56" s="131"/>
    </row>
    <row r="57" spans="1:21">
      <c r="A57" s="170" t="s">
        <v>46</v>
      </c>
      <c r="B57" s="171" t="s">
        <v>27</v>
      </c>
      <c r="C57" s="172">
        <v>31469</v>
      </c>
      <c r="D57" s="131"/>
      <c r="E57" s="131"/>
      <c r="F57" s="131"/>
      <c r="G57" s="165"/>
      <c r="H57" s="166"/>
      <c r="I57" s="131"/>
      <c r="J57" s="131"/>
      <c r="K57" s="131"/>
      <c r="L57" s="131"/>
      <c r="M57" s="131"/>
      <c r="N57" s="131"/>
      <c r="O57" s="131"/>
      <c r="P57" s="131"/>
      <c r="Q57" s="115"/>
      <c r="R57" s="115"/>
    </row>
    <row r="58" spans="1:21">
      <c r="A58" s="170" t="s">
        <v>60</v>
      </c>
      <c r="B58" s="171" t="s">
        <v>27</v>
      </c>
      <c r="C58" s="172">
        <v>7998</v>
      </c>
      <c r="D58" s="131"/>
      <c r="E58" s="131"/>
      <c r="F58" s="131"/>
      <c r="G58" s="165"/>
      <c r="H58" s="166"/>
      <c r="I58" s="131"/>
      <c r="J58" s="131"/>
      <c r="K58" s="131"/>
      <c r="L58" s="131"/>
      <c r="M58" s="131"/>
      <c r="N58" s="131"/>
      <c r="O58" s="131"/>
      <c r="P58" s="131"/>
      <c r="Q58" s="115"/>
      <c r="R58" s="115"/>
    </row>
    <row r="59" spans="1:21">
      <c r="A59" s="173" t="s">
        <v>29</v>
      </c>
      <c r="B59" s="174" t="s">
        <v>27</v>
      </c>
      <c r="C59" s="172">
        <v>123539</v>
      </c>
      <c r="D59" s="131"/>
      <c r="E59" s="131"/>
      <c r="F59" s="131"/>
      <c r="G59" s="165"/>
      <c r="H59" s="166"/>
      <c r="I59" s="131"/>
      <c r="J59" s="131"/>
      <c r="K59" s="131"/>
      <c r="L59" s="131"/>
      <c r="M59" s="131"/>
      <c r="N59" s="131"/>
      <c r="O59" s="131"/>
      <c r="P59" s="131"/>
      <c r="Q59" s="115"/>
      <c r="R59" s="115"/>
    </row>
    <row r="60" spans="1:21" ht="17.25">
      <c r="A60" s="175" t="s">
        <v>1049</v>
      </c>
      <c r="B60" s="174" t="s">
        <v>27</v>
      </c>
      <c r="C60" s="172">
        <v>119940</v>
      </c>
      <c r="D60" s="176"/>
      <c r="E60" s="176"/>
      <c r="F60" s="176"/>
      <c r="G60" s="177"/>
      <c r="H60" s="178"/>
      <c r="I60" s="131"/>
      <c r="J60" s="131"/>
      <c r="K60" s="131"/>
      <c r="L60" s="131"/>
      <c r="M60" s="131"/>
      <c r="N60" s="131"/>
      <c r="O60" s="131"/>
      <c r="P60" s="131"/>
      <c r="Q60" s="115"/>
      <c r="R60" s="115"/>
    </row>
    <row r="61" spans="1:21">
      <c r="A61" s="173" t="s">
        <v>105</v>
      </c>
      <c r="B61" s="174" t="s">
        <v>56</v>
      </c>
      <c r="C61" s="179">
        <v>1.0300066700016675</v>
      </c>
      <c r="D61" s="163"/>
      <c r="E61" s="163"/>
      <c r="F61" s="163"/>
      <c r="G61" s="180"/>
      <c r="H61" s="181"/>
      <c r="I61" s="131"/>
      <c r="J61" s="131"/>
      <c r="K61" s="131"/>
      <c r="L61" s="131"/>
      <c r="M61" s="131"/>
      <c r="N61" s="131"/>
      <c r="O61" s="131"/>
      <c r="P61" s="131"/>
      <c r="Q61" s="115"/>
      <c r="R61" s="115"/>
    </row>
    <row r="62" spans="1:21" s="185" customFormat="1" ht="15.75" thickBot="1">
      <c r="A62" s="182" t="s">
        <v>61</v>
      </c>
      <c r="B62" s="156" t="s">
        <v>27</v>
      </c>
      <c r="C62" s="183">
        <v>9560</v>
      </c>
      <c r="D62" s="115"/>
      <c r="E62" s="115"/>
      <c r="F62" s="115"/>
      <c r="G62" s="165"/>
      <c r="H62" s="184"/>
      <c r="I62" s="176"/>
      <c r="J62" s="176"/>
    </row>
    <row r="63" spans="1:21">
      <c r="A63" s="447"/>
      <c r="B63" s="447"/>
      <c r="C63" s="447"/>
      <c r="D63" s="447"/>
      <c r="E63" s="447"/>
      <c r="F63" s="447"/>
      <c r="G63" s="448"/>
      <c r="H63" s="449"/>
      <c r="I63" s="131"/>
      <c r="J63" s="131"/>
      <c r="K63" s="131"/>
      <c r="L63" s="131"/>
      <c r="M63" s="131"/>
      <c r="N63" s="131"/>
      <c r="O63" s="131"/>
      <c r="P63" s="131"/>
      <c r="Q63" s="131"/>
      <c r="R63" s="131"/>
      <c r="S63" s="131"/>
      <c r="T63" s="131"/>
      <c r="U63" s="131"/>
    </row>
    <row r="64" spans="1:21" ht="7.5" customHeight="1">
      <c r="A64" s="447"/>
      <c r="B64" s="447"/>
      <c r="C64" s="447"/>
      <c r="D64" s="447"/>
      <c r="E64" s="447"/>
      <c r="F64" s="447"/>
      <c r="G64" s="448"/>
      <c r="H64" s="449"/>
      <c r="I64" s="131"/>
      <c r="J64" s="131"/>
      <c r="K64" s="131"/>
      <c r="L64" s="131"/>
      <c r="M64" s="131"/>
      <c r="N64" s="131"/>
      <c r="O64" s="131"/>
      <c r="P64" s="131"/>
      <c r="Q64" s="131"/>
      <c r="R64" s="131"/>
      <c r="S64" s="131"/>
      <c r="T64" s="131"/>
      <c r="U64" s="131"/>
    </row>
    <row r="65" spans="1:8" ht="14.25" customHeight="1">
      <c r="A65" s="1148" t="s">
        <v>1122</v>
      </c>
      <c r="B65" s="1148"/>
      <c r="C65" s="1148"/>
      <c r="D65" s="1148"/>
      <c r="E65" s="1148"/>
      <c r="F65" s="1148"/>
      <c r="G65" s="1148"/>
      <c r="H65" s="450"/>
    </row>
    <row r="66" spans="1:8" ht="14.25" customHeight="1">
      <c r="A66" s="1148" t="s">
        <v>581</v>
      </c>
      <c r="B66" s="1148"/>
      <c r="C66" s="1148"/>
      <c r="D66" s="1148"/>
      <c r="E66" s="1148"/>
      <c r="F66" s="1148"/>
      <c r="G66" s="1148"/>
      <c r="H66" s="450"/>
    </row>
    <row r="67" spans="1:8" ht="15.75">
      <c r="A67" s="773" t="s">
        <v>1123</v>
      </c>
      <c r="B67" s="773"/>
      <c r="C67" s="773"/>
      <c r="D67" s="773"/>
      <c r="E67" s="773"/>
      <c r="F67" s="773"/>
      <c r="G67" s="774"/>
      <c r="H67" s="184"/>
    </row>
    <row r="68" spans="1:8" ht="15.75">
      <c r="A68" s="773" t="s">
        <v>1124</v>
      </c>
      <c r="B68" s="775"/>
      <c r="C68" s="776"/>
      <c r="D68" s="773"/>
      <c r="E68" s="773"/>
      <c r="F68" s="773"/>
      <c r="G68" s="774"/>
    </row>
    <row r="69" spans="1:8" ht="15.75">
      <c r="A69" s="773" t="s">
        <v>1125</v>
      </c>
      <c r="B69" s="775"/>
      <c r="C69" s="775"/>
      <c r="D69" s="775"/>
      <c r="E69" s="775"/>
      <c r="F69" s="775"/>
      <c r="G69" s="774"/>
    </row>
    <row r="70" spans="1:8">
      <c r="A70" s="777" t="s">
        <v>582</v>
      </c>
      <c r="B70" s="775"/>
      <c r="C70" s="775"/>
      <c r="D70" s="775"/>
      <c r="E70" s="775"/>
      <c r="F70" s="775"/>
      <c r="G70" s="774"/>
    </row>
    <row r="71" spans="1:8" ht="15.75">
      <c r="A71" s="778" t="s">
        <v>1126</v>
      </c>
      <c r="B71" s="775"/>
      <c r="C71" s="775"/>
      <c r="D71" s="775"/>
      <c r="E71" s="775"/>
      <c r="F71" s="775"/>
      <c r="G71" s="774"/>
    </row>
    <row r="72" spans="1:8">
      <c r="A72" s="1140" t="s">
        <v>1127</v>
      </c>
      <c r="B72" s="1140"/>
      <c r="C72" s="1140"/>
      <c r="D72" s="1140"/>
      <c r="E72" s="1140"/>
      <c r="F72" s="1140"/>
      <c r="G72" s="1140"/>
    </row>
    <row r="73" spans="1:8" ht="15.75">
      <c r="A73" s="779" t="s">
        <v>1128</v>
      </c>
      <c r="B73" s="110"/>
      <c r="C73" s="110"/>
      <c r="D73" s="110"/>
      <c r="E73" s="110"/>
      <c r="F73" s="110"/>
      <c r="G73" s="774"/>
    </row>
    <row r="74" spans="1:8" ht="15.75">
      <c r="A74" s="779" t="s">
        <v>1129</v>
      </c>
      <c r="B74" s="110"/>
      <c r="C74" s="110"/>
      <c r="D74" s="110"/>
      <c r="E74" s="110"/>
      <c r="F74" s="110"/>
      <c r="G74" s="774"/>
    </row>
    <row r="75" spans="1:8">
      <c r="A75" s="451"/>
      <c r="G75" s="187"/>
    </row>
    <row r="76" spans="1:8">
      <c r="B76" s="115"/>
      <c r="C76" s="115"/>
      <c r="G76" s="187"/>
    </row>
    <row r="77" spans="1:8">
      <c r="B77" s="115"/>
    </row>
    <row r="78" spans="1:8">
      <c r="B78" s="115"/>
      <c r="C78" s="115"/>
    </row>
    <row r="79" spans="1:8">
      <c r="B79" s="115"/>
    </row>
    <row r="80" spans="1:8">
      <c r="B80" s="115"/>
    </row>
    <row r="81" spans="2:2">
      <c r="B81" s="115"/>
    </row>
    <row r="125" spans="1:2">
      <c r="A125" s="452" t="s">
        <v>267</v>
      </c>
      <c r="B125" s="453">
        <v>0.17310379225453187</v>
      </c>
    </row>
    <row r="126" spans="1:2">
      <c r="A126" s="454" t="s">
        <v>325</v>
      </c>
      <c r="B126" s="453">
        <v>9.5229865615858514E-2</v>
      </c>
    </row>
    <row r="127" spans="1:2">
      <c r="A127" s="454" t="s">
        <v>943</v>
      </c>
      <c r="B127" s="453">
        <v>6.7066060638731916E-4</v>
      </c>
    </row>
    <row r="128" spans="1:2">
      <c r="A128" s="454" t="s">
        <v>319</v>
      </c>
      <c r="B128" s="453">
        <v>0.35185854777385606</v>
      </c>
    </row>
    <row r="129" spans="1:2">
      <c r="A129" s="454" t="s">
        <v>311</v>
      </c>
      <c r="B129" s="453">
        <v>6.9903373482303688E-2</v>
      </c>
    </row>
    <row r="130" spans="1:2">
      <c r="A130" s="454" t="s">
        <v>269</v>
      </c>
      <c r="B130" s="453">
        <v>0</v>
      </c>
    </row>
    <row r="131" spans="1:2">
      <c r="A131" s="454" t="s">
        <v>944</v>
      </c>
      <c r="B131" s="453">
        <v>0.19176522721065839</v>
      </c>
    </row>
    <row r="132" spans="1:2">
      <c r="A132" s="454" t="s">
        <v>302</v>
      </c>
      <c r="B132" s="453">
        <v>1.6678555823435794E-3</v>
      </c>
    </row>
    <row r="133" spans="1:2">
      <c r="A133" s="454" t="s">
        <v>97</v>
      </c>
      <c r="B133" s="453">
        <v>0.11580067747406064</v>
      </c>
    </row>
  </sheetData>
  <mergeCells count="10">
    <mergeCell ref="A72:G72"/>
    <mergeCell ref="A2:A3"/>
    <mergeCell ref="B2:B3"/>
    <mergeCell ref="O1:R1"/>
    <mergeCell ref="K1:N1"/>
    <mergeCell ref="A1:H1"/>
    <mergeCell ref="C2:H2"/>
    <mergeCell ref="A65:G65"/>
    <mergeCell ref="A66:G66"/>
    <mergeCell ref="B55:C55"/>
  </mergeCells>
  <phoneticPr fontId="4" type="noConversion"/>
  <printOptions horizontalCentered="1"/>
  <pageMargins left="0" right="0" top="1" bottom="1" header="0.5" footer="0.5"/>
  <pageSetup scale="55" firstPageNumber="64" fitToHeight="0" orientation="portrait" useFirstPageNumber="1" r:id="rId1"/>
  <headerFooter scaleWithDoc="0" alignWithMargins="0">
    <oddHeader>&amp;C&amp;"Century Schoolbook,Bold"&amp;14Pacific Gas and Electric Company</oddHeader>
  </headerFooter>
  <rowBreaks count="1" manualBreakCount="1">
    <brk id="75" max="7" man="1"/>
  </rowBreaks>
  <colBreaks count="2" manualBreakCount="2">
    <brk id="10" max="69" man="1"/>
    <brk id="14" max="69"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topLeftCell="A8" zoomScaleNormal="100" workbookViewId="0">
      <selection activeCell="A8" sqref="A8:A19"/>
    </sheetView>
  </sheetViews>
  <sheetFormatPr defaultColWidth="9.140625" defaultRowHeight="15"/>
  <cols>
    <col min="1" max="1" width="11.28515625" style="176" customWidth="1"/>
    <col min="2" max="3" width="15.7109375" style="720" customWidth="1"/>
    <col min="4" max="6" width="15.7109375" style="101" customWidth="1"/>
    <col min="7" max="7" width="15.7109375" style="720" customWidth="1"/>
    <col min="8" max="16384" width="9.140625" style="101"/>
  </cols>
  <sheetData>
    <row r="1" spans="1:7">
      <c r="A1" s="1253" t="s">
        <v>883</v>
      </c>
      <c r="B1" s="1253"/>
      <c r="C1" s="1253"/>
      <c r="D1" s="1253"/>
      <c r="E1" s="1253"/>
      <c r="F1" s="1253"/>
      <c r="G1" s="1253"/>
    </row>
    <row r="2" spans="1:7" s="176" customFormat="1">
      <c r="A2" s="1253" t="s">
        <v>350</v>
      </c>
      <c r="B2" s="1253"/>
      <c r="C2" s="1253"/>
      <c r="D2" s="1253"/>
      <c r="E2" s="1253"/>
      <c r="F2" s="1253"/>
      <c r="G2" s="1253"/>
    </row>
    <row r="3" spans="1:7" s="176" customFormat="1">
      <c r="A3" s="1326" t="s">
        <v>830</v>
      </c>
      <c r="B3" s="1326"/>
      <c r="C3" s="1326"/>
      <c r="D3" s="1326"/>
      <c r="E3" s="1326"/>
      <c r="F3" s="1326"/>
      <c r="G3" s="1326"/>
    </row>
    <row r="4" spans="1:7" ht="15.75" thickBot="1"/>
    <row r="5" spans="1:7" ht="15.75" thickBot="1">
      <c r="A5" s="1376" t="s">
        <v>200</v>
      </c>
      <c r="B5" s="1377"/>
      <c r="C5" s="1377"/>
      <c r="D5" s="1377"/>
      <c r="E5" s="1378"/>
      <c r="F5" s="1378"/>
      <c r="G5" s="1379"/>
    </row>
    <row r="6" spans="1:7" ht="15.75" thickBot="1">
      <c r="A6" s="1386">
        <v>2014</v>
      </c>
      <c r="B6" s="1380" t="s">
        <v>125</v>
      </c>
      <c r="C6" s="1384"/>
      <c r="D6" s="1385"/>
      <c r="E6" s="1380" t="s">
        <v>15</v>
      </c>
      <c r="F6" s="1384"/>
      <c r="G6" s="1385"/>
    </row>
    <row r="7" spans="1:7" ht="41.25" customHeight="1" thickBot="1">
      <c r="A7" s="1387"/>
      <c r="B7" s="1068" t="s">
        <v>198</v>
      </c>
      <c r="C7" s="1069" t="s">
        <v>197</v>
      </c>
      <c r="D7" s="1070" t="s">
        <v>199</v>
      </c>
      <c r="E7" s="1068" t="s">
        <v>198</v>
      </c>
      <c r="F7" s="1069" t="s">
        <v>197</v>
      </c>
      <c r="G7" s="1070" t="s">
        <v>196</v>
      </c>
    </row>
    <row r="8" spans="1:7">
      <c r="A8" s="1098" t="s">
        <v>140</v>
      </c>
      <c r="B8" s="1071">
        <v>3912</v>
      </c>
      <c r="C8" s="1072">
        <v>591</v>
      </c>
      <c r="D8" s="1073">
        <v>4503</v>
      </c>
      <c r="E8" s="1074">
        <v>4572</v>
      </c>
      <c r="F8" s="910">
        <v>916</v>
      </c>
      <c r="G8" s="911">
        <v>5488</v>
      </c>
    </row>
    <row r="9" spans="1:7">
      <c r="A9" s="1099" t="s">
        <v>139</v>
      </c>
      <c r="B9" s="1075">
        <v>3913</v>
      </c>
      <c r="C9" s="1076">
        <v>594</v>
      </c>
      <c r="D9" s="1077">
        <v>4507</v>
      </c>
      <c r="E9" s="1078">
        <v>4574</v>
      </c>
      <c r="F9" s="1079">
        <v>1070</v>
      </c>
      <c r="G9" s="1077">
        <v>5644</v>
      </c>
    </row>
    <row r="10" spans="1:7">
      <c r="A10" s="1099" t="s">
        <v>138</v>
      </c>
      <c r="B10" s="1075">
        <v>3922</v>
      </c>
      <c r="C10" s="1076">
        <v>593</v>
      </c>
      <c r="D10" s="1077">
        <v>4515</v>
      </c>
      <c r="E10" s="1078">
        <v>4611</v>
      </c>
      <c r="F10" s="1079">
        <v>1074</v>
      </c>
      <c r="G10" s="1077">
        <v>5685</v>
      </c>
    </row>
    <row r="11" spans="1:7">
      <c r="A11" s="1099" t="s">
        <v>137</v>
      </c>
      <c r="B11" s="1075">
        <v>3920</v>
      </c>
      <c r="C11" s="1076">
        <v>594</v>
      </c>
      <c r="D11" s="1077">
        <v>4514</v>
      </c>
      <c r="E11" s="1078">
        <v>4627</v>
      </c>
      <c r="F11" s="1079">
        <v>1063</v>
      </c>
      <c r="G11" s="1077">
        <v>5690</v>
      </c>
    </row>
    <row r="12" spans="1:7">
      <c r="A12" s="1099" t="s">
        <v>136</v>
      </c>
      <c r="B12" s="1075">
        <v>3959</v>
      </c>
      <c r="C12" s="1076">
        <v>599</v>
      </c>
      <c r="D12" s="1077">
        <v>4558</v>
      </c>
      <c r="E12" s="1078">
        <v>4744</v>
      </c>
      <c r="F12" s="1079">
        <v>1068</v>
      </c>
      <c r="G12" s="1077">
        <v>5812</v>
      </c>
    </row>
    <row r="13" spans="1:7">
      <c r="A13" s="1099" t="s">
        <v>135</v>
      </c>
      <c r="B13" s="1075">
        <v>3967</v>
      </c>
      <c r="C13" s="1076">
        <v>604</v>
      </c>
      <c r="D13" s="1077">
        <v>4571</v>
      </c>
      <c r="E13" s="1078">
        <v>4766</v>
      </c>
      <c r="F13" s="1079">
        <v>1073</v>
      </c>
      <c r="G13" s="1077">
        <v>5839</v>
      </c>
    </row>
    <row r="14" spans="1:7">
      <c r="A14" s="1099" t="s">
        <v>134</v>
      </c>
      <c r="B14" s="1075">
        <v>3985</v>
      </c>
      <c r="C14" s="1076">
        <v>605</v>
      </c>
      <c r="D14" s="1077">
        <v>4590</v>
      </c>
      <c r="E14" s="1078">
        <v>4778</v>
      </c>
      <c r="F14" s="1079">
        <v>1073</v>
      </c>
      <c r="G14" s="1077">
        <v>5851</v>
      </c>
    </row>
    <row r="15" spans="1:7">
      <c r="A15" s="1099" t="s">
        <v>133</v>
      </c>
      <c r="B15" s="1075">
        <v>3998</v>
      </c>
      <c r="C15" s="1076">
        <v>606</v>
      </c>
      <c r="D15" s="1077">
        <v>4604</v>
      </c>
      <c r="E15" s="1078">
        <v>4799</v>
      </c>
      <c r="F15" s="1079">
        <v>1074</v>
      </c>
      <c r="G15" s="1077">
        <v>5873</v>
      </c>
    </row>
    <row r="16" spans="1:7">
      <c r="A16" s="1099" t="s">
        <v>132</v>
      </c>
      <c r="B16" s="1075">
        <v>3995</v>
      </c>
      <c r="C16" s="1076">
        <v>607</v>
      </c>
      <c r="D16" s="1077">
        <v>4602</v>
      </c>
      <c r="E16" s="1078">
        <v>4797</v>
      </c>
      <c r="F16" s="1079">
        <v>1074</v>
      </c>
      <c r="G16" s="1077">
        <v>5871</v>
      </c>
    </row>
    <row r="17" spans="1:7">
      <c r="A17" s="1099" t="s">
        <v>131</v>
      </c>
      <c r="B17" s="1075">
        <v>3997</v>
      </c>
      <c r="C17" s="1076">
        <v>609</v>
      </c>
      <c r="D17" s="1077">
        <v>4606</v>
      </c>
      <c r="E17" s="1078">
        <v>4800</v>
      </c>
      <c r="F17" s="1079">
        <v>1075</v>
      </c>
      <c r="G17" s="1077">
        <v>5875</v>
      </c>
    </row>
    <row r="18" spans="1:7">
      <c r="A18" s="1099" t="s">
        <v>130</v>
      </c>
      <c r="B18" s="1075">
        <v>3998</v>
      </c>
      <c r="C18" s="1076">
        <v>609</v>
      </c>
      <c r="D18" s="1077">
        <v>4607</v>
      </c>
      <c r="E18" s="1078">
        <v>4808</v>
      </c>
      <c r="F18" s="1079">
        <v>1074</v>
      </c>
      <c r="G18" s="1077">
        <v>5882</v>
      </c>
    </row>
    <row r="19" spans="1:7" ht="15.75" thickBot="1">
      <c r="A19" s="1100" t="s">
        <v>129</v>
      </c>
      <c r="B19" s="1080">
        <v>3998</v>
      </c>
      <c r="C19" s="1081">
        <v>610</v>
      </c>
      <c r="D19" s="1082">
        <v>4608</v>
      </c>
      <c r="E19" s="1083">
        <v>4818</v>
      </c>
      <c r="F19" s="1084">
        <v>1077</v>
      </c>
      <c r="G19" s="1082">
        <v>5895</v>
      </c>
    </row>
    <row r="21" spans="1:7" ht="15.75" thickBot="1"/>
    <row r="22" spans="1:7" ht="15.75" thickBot="1">
      <c r="A22" s="1376" t="s">
        <v>1105</v>
      </c>
      <c r="B22" s="1377"/>
      <c r="C22" s="1383"/>
    </row>
    <row r="23" spans="1:7">
      <c r="A23" s="1380" t="s">
        <v>69</v>
      </c>
      <c r="B23" s="1085" t="s">
        <v>125</v>
      </c>
      <c r="C23" s="1021" t="s">
        <v>15</v>
      </c>
    </row>
    <row r="24" spans="1:7" ht="15.75" thickBot="1">
      <c r="A24" s="1381"/>
      <c r="B24" s="1086" t="s">
        <v>195</v>
      </c>
      <c r="C24" s="1023" t="s">
        <v>194</v>
      </c>
    </row>
    <row r="25" spans="1:7" ht="30">
      <c r="A25" s="1087" t="s">
        <v>193</v>
      </c>
      <c r="B25" s="1088">
        <v>36</v>
      </c>
      <c r="C25" s="1033">
        <v>607</v>
      </c>
    </row>
    <row r="26" spans="1:7" ht="30.75" thickBot="1">
      <c r="A26" s="1089" t="s">
        <v>192</v>
      </c>
      <c r="B26" s="1090">
        <v>532</v>
      </c>
      <c r="C26" s="1091">
        <v>7232</v>
      </c>
    </row>
    <row r="27" spans="1:7">
      <c r="A27" s="101"/>
      <c r="B27" s="101"/>
      <c r="C27" s="101"/>
    </row>
    <row r="28" spans="1:7" ht="15.75" thickBot="1"/>
    <row r="29" spans="1:7" ht="15.75" thickBot="1">
      <c r="A29" s="1382" t="s">
        <v>191</v>
      </c>
      <c r="B29" s="1377"/>
      <c r="C29" s="1377"/>
      <c r="D29" s="1377"/>
      <c r="E29" s="1377"/>
      <c r="F29" s="1383"/>
    </row>
    <row r="30" spans="1:7" ht="32.25" customHeight="1" thickBot="1">
      <c r="A30" s="1092"/>
      <c r="B30" s="1093" t="s">
        <v>152</v>
      </c>
      <c r="C30" s="1093" t="s">
        <v>151</v>
      </c>
      <c r="D30" s="1093" t="s">
        <v>150</v>
      </c>
      <c r="E30" s="1093" t="s">
        <v>190</v>
      </c>
      <c r="F30" s="1094" t="s">
        <v>148</v>
      </c>
    </row>
    <row r="31" spans="1:7">
      <c r="A31" s="1095" t="s">
        <v>62</v>
      </c>
      <c r="B31" s="1096">
        <v>356</v>
      </c>
      <c r="C31" s="1096">
        <v>309</v>
      </c>
      <c r="D31" s="1096">
        <v>9</v>
      </c>
      <c r="E31" s="1096">
        <v>32</v>
      </c>
      <c r="F31" s="1097">
        <v>6</v>
      </c>
    </row>
    <row r="32" spans="1:7" ht="15.75" thickBot="1">
      <c r="A32" s="1052" t="s">
        <v>189</v>
      </c>
      <c r="B32" s="914">
        <v>1</v>
      </c>
      <c r="C32" s="914">
        <v>0.8679775280898876</v>
      </c>
      <c r="D32" s="914">
        <v>2.5280898876404494E-2</v>
      </c>
      <c r="E32" s="914">
        <v>8.98876404494382E-2</v>
      </c>
      <c r="F32" s="915">
        <v>1.6853932584269662E-2</v>
      </c>
    </row>
    <row r="34" spans="1:1" ht="17.25">
      <c r="A34" s="101" t="s">
        <v>1167</v>
      </c>
    </row>
  </sheetData>
  <mergeCells count="10">
    <mergeCell ref="A29:F29"/>
    <mergeCell ref="B6:D6"/>
    <mergeCell ref="E6:G6"/>
    <mergeCell ref="A6:A7"/>
    <mergeCell ref="A22:C22"/>
    <mergeCell ref="A2:G2"/>
    <mergeCell ref="A3:G3"/>
    <mergeCell ref="A1:G1"/>
    <mergeCell ref="A5:G5"/>
    <mergeCell ref="A23:A24"/>
  </mergeCells>
  <printOptions horizontalCentered="1"/>
  <pageMargins left="0.5" right="0.5" top="1" bottom="1" header="0.5" footer="0.5"/>
  <pageSetup scale="92" firstPageNumber="112" orientation="portrait" useFirstPageNumber="1" r:id="rId1"/>
  <headerFooter scaleWithDoc="0" alignWithMargins="0">
    <oddHeader>&amp;C&amp;"Arial,Bold"&amp;14Pacific Gas and Electric Company</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zoomScalePageLayoutView="80" workbookViewId="0">
      <selection activeCell="G24" sqref="G24"/>
    </sheetView>
  </sheetViews>
  <sheetFormatPr defaultColWidth="8.85546875" defaultRowHeight="15"/>
  <cols>
    <col min="1" max="1" width="13.85546875" style="101" customWidth="1"/>
    <col min="2" max="3" width="14.7109375" style="101" customWidth="1"/>
    <col min="4" max="4" width="14.42578125" style="101" customWidth="1"/>
    <col min="5" max="5" width="14" style="101" customWidth="1"/>
    <col min="6" max="7" width="13.7109375" style="101" customWidth="1"/>
    <col min="8" max="8" width="13.85546875" style="101" customWidth="1"/>
    <col min="9" max="9" width="12.42578125" style="101" customWidth="1"/>
    <col min="10" max="10" width="12.28515625" style="101" customWidth="1"/>
    <col min="11" max="16384" width="8.85546875" style="101"/>
  </cols>
  <sheetData>
    <row r="1" spans="1:10">
      <c r="A1" s="1388" t="s">
        <v>993</v>
      </c>
      <c r="B1" s="1388"/>
      <c r="C1" s="1388"/>
      <c r="D1" s="1388"/>
      <c r="E1" s="1388"/>
      <c r="F1" s="1388"/>
      <c r="G1" s="1388"/>
      <c r="H1" s="1388"/>
      <c r="I1" s="1388"/>
      <c r="J1" s="1388"/>
    </row>
    <row r="2" spans="1:10">
      <c r="A2" s="1388" t="s">
        <v>351</v>
      </c>
      <c r="B2" s="1388"/>
      <c r="C2" s="1388"/>
      <c r="D2" s="1388"/>
      <c r="E2" s="1388"/>
      <c r="F2" s="1388"/>
      <c r="G2" s="1388"/>
      <c r="H2" s="1388"/>
      <c r="I2" s="1388"/>
      <c r="J2" s="1388"/>
    </row>
    <row r="3" spans="1:10" s="780" customFormat="1" ht="16.149999999999999" customHeight="1" thickBot="1">
      <c r="A3" s="1394" t="s">
        <v>881</v>
      </c>
      <c r="B3" s="1395"/>
      <c r="C3" s="1395"/>
      <c r="D3" s="1395"/>
      <c r="E3" s="1395"/>
      <c r="F3" s="1395"/>
      <c r="G3" s="1395"/>
      <c r="H3" s="1395"/>
      <c r="I3" s="1395"/>
      <c r="J3" s="1395"/>
    </row>
    <row r="4" spans="1:10" ht="15.75" thickBot="1">
      <c r="A4" s="1389" t="s">
        <v>223</v>
      </c>
      <c r="B4" s="1390"/>
      <c r="C4" s="1391"/>
      <c r="D4" s="1392"/>
      <c r="E4" s="1389" t="s">
        <v>224</v>
      </c>
      <c r="F4" s="1393"/>
      <c r="G4" s="1392"/>
      <c r="H4" s="1389" t="s">
        <v>225</v>
      </c>
      <c r="I4" s="1393"/>
      <c r="J4" s="1392"/>
    </row>
    <row r="5" spans="1:10" ht="60.75" thickBot="1">
      <c r="A5" s="1101" t="s">
        <v>226</v>
      </c>
      <c r="B5" s="1102" t="s">
        <v>227</v>
      </c>
      <c r="C5" s="1102" t="s">
        <v>1168</v>
      </c>
      <c r="D5" s="1103" t="s">
        <v>228</v>
      </c>
      <c r="E5" s="1101" t="s">
        <v>1169</v>
      </c>
      <c r="F5" s="1104" t="s">
        <v>1170</v>
      </c>
      <c r="G5" s="1103" t="s">
        <v>1171</v>
      </c>
      <c r="H5" s="1101" t="s">
        <v>1172</v>
      </c>
      <c r="I5" s="1103" t="s">
        <v>229</v>
      </c>
      <c r="J5" s="1103" t="s">
        <v>230</v>
      </c>
    </row>
    <row r="6" spans="1:10" s="1110" customFormat="1" ht="15.75" thickBot="1">
      <c r="A6" s="1105">
        <v>66972</v>
      </c>
      <c r="B6" s="1106">
        <v>47774</v>
      </c>
      <c r="C6" s="1107">
        <v>4674</v>
      </c>
      <c r="D6" s="1108">
        <v>14524</v>
      </c>
      <c r="E6" s="1105">
        <v>2012</v>
      </c>
      <c r="F6" s="1109">
        <v>5976</v>
      </c>
      <c r="G6" s="1108">
        <v>6069</v>
      </c>
      <c r="H6" s="1105">
        <v>1080</v>
      </c>
      <c r="I6" s="1109">
        <v>123</v>
      </c>
      <c r="J6" s="1108">
        <v>395</v>
      </c>
    </row>
    <row r="8" spans="1:10" s="110" customFormat="1">
      <c r="A8" s="110" t="s">
        <v>1106</v>
      </c>
    </row>
    <row r="9" spans="1:10" s="110" customFormat="1">
      <c r="A9" s="110" t="s">
        <v>1107</v>
      </c>
    </row>
    <row r="10" spans="1:10" s="110" customFormat="1">
      <c r="A10" s="110" t="s">
        <v>1108</v>
      </c>
    </row>
    <row r="11" spans="1:10" s="110" customFormat="1">
      <c r="A11" s="110" t="s">
        <v>1109</v>
      </c>
    </row>
    <row r="12" spans="1:10" s="110" customFormat="1">
      <c r="A12" s="110" t="s">
        <v>1110</v>
      </c>
    </row>
    <row r="13" spans="1:10" s="110" customFormat="1" ht="12.75">
      <c r="A13" s="110" t="s">
        <v>1111</v>
      </c>
    </row>
  </sheetData>
  <mergeCells count="6">
    <mergeCell ref="A1:J1"/>
    <mergeCell ref="A4:D4"/>
    <mergeCell ref="E4:G4"/>
    <mergeCell ref="H4:J4"/>
    <mergeCell ref="A2:J2"/>
    <mergeCell ref="A3:J3"/>
  </mergeCells>
  <pageMargins left="0.7" right="0.7" top="0.75" bottom="0.75" header="0.3" footer="0.3"/>
  <pageSetup scale="74" fitToHeight="0" orientation="landscape" r:id="rId1"/>
  <headerFooter>
    <oddHeader>&amp;C&amp;"Arial,Bold"&amp;14Pacific Gas &amp; Electric Company</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zoomScaleNormal="100" workbookViewId="0">
      <selection activeCell="C2" sqref="C2"/>
    </sheetView>
  </sheetViews>
  <sheetFormatPr defaultColWidth="39" defaultRowHeight="15"/>
  <cols>
    <col min="1" max="1" width="31.140625" style="101" customWidth="1"/>
    <col min="2" max="2" width="27.7109375" style="101" customWidth="1"/>
    <col min="3" max="3" width="16.7109375" style="101" customWidth="1"/>
    <col min="4" max="16384" width="39" style="101"/>
  </cols>
  <sheetData>
    <row r="1" spans="1:2" s="176" customFormat="1">
      <c r="A1" s="1253" t="s">
        <v>883</v>
      </c>
      <c r="B1" s="1253"/>
    </row>
    <row r="2" spans="1:2" s="176" customFormat="1">
      <c r="A2" s="1326" t="s">
        <v>358</v>
      </c>
      <c r="B2" s="1326"/>
    </row>
    <row r="3" spans="1:2" s="176" customFormat="1" ht="29.25" customHeight="1" thickBot="1">
      <c r="A3" s="1152" t="s">
        <v>882</v>
      </c>
      <c r="B3" s="1326"/>
    </row>
    <row r="4" spans="1:2" ht="17.25" customHeight="1" thickBot="1">
      <c r="A4" s="1111" t="s">
        <v>88</v>
      </c>
      <c r="B4" s="1112" t="s">
        <v>1173</v>
      </c>
    </row>
    <row r="5" spans="1:2">
      <c r="A5" s="1113" t="s">
        <v>0</v>
      </c>
      <c r="B5" s="1114">
        <v>16898</v>
      </c>
    </row>
    <row r="6" spans="1:2">
      <c r="A6" s="135" t="s">
        <v>13</v>
      </c>
      <c r="B6" s="1115">
        <v>765</v>
      </c>
    </row>
    <row r="7" spans="1:2">
      <c r="A7" s="135" t="s">
        <v>1</v>
      </c>
      <c r="B7" s="1115">
        <v>7932</v>
      </c>
    </row>
    <row r="8" spans="1:2">
      <c r="A8" s="135" t="s">
        <v>10</v>
      </c>
      <c r="B8" s="1115">
        <v>172</v>
      </c>
    </row>
    <row r="9" spans="1:2">
      <c r="A9" s="135" t="s">
        <v>44</v>
      </c>
      <c r="B9" s="1115">
        <v>3281</v>
      </c>
    </row>
    <row r="10" spans="1:2">
      <c r="A10" s="135" t="s">
        <v>917</v>
      </c>
      <c r="B10" s="1115">
        <v>7511</v>
      </c>
    </row>
    <row r="11" spans="1:2">
      <c r="A11" s="135" t="s">
        <v>918</v>
      </c>
      <c r="B11" s="1115">
        <v>42648</v>
      </c>
    </row>
    <row r="12" spans="1:2">
      <c r="A12" s="135" t="s">
        <v>8</v>
      </c>
      <c r="B12" s="1115">
        <v>11358</v>
      </c>
    </row>
    <row r="13" spans="1:2">
      <c r="A13" s="135" t="s">
        <v>4</v>
      </c>
      <c r="B13" s="1115">
        <v>11477</v>
      </c>
    </row>
    <row r="14" spans="1:2">
      <c r="A14" s="135" t="s">
        <v>7</v>
      </c>
      <c r="B14" s="1115">
        <v>4714</v>
      </c>
    </row>
    <row r="15" spans="1:2" ht="15.75" thickBot="1">
      <c r="A15" s="155" t="s">
        <v>3</v>
      </c>
      <c r="B15" s="1116">
        <v>17647</v>
      </c>
    </row>
    <row r="16" spans="1:2">
      <c r="A16" s="176"/>
      <c r="B16" s="176"/>
    </row>
    <row r="17" spans="1:2" s="110" customFormat="1" ht="29.25" customHeight="1">
      <c r="A17" s="1221" t="s">
        <v>1112</v>
      </c>
      <c r="B17" s="1221"/>
    </row>
    <row r="18" spans="1:2" s="110" customFormat="1" ht="30" customHeight="1">
      <c r="A18" s="1396" t="s">
        <v>1113</v>
      </c>
      <c r="B18" s="1397"/>
    </row>
    <row r="19" spans="1:2">
      <c r="A19" s="176"/>
      <c r="B19" s="176"/>
    </row>
  </sheetData>
  <mergeCells count="5">
    <mergeCell ref="A1:B1"/>
    <mergeCell ref="A2:B2"/>
    <mergeCell ref="A3:B3"/>
    <mergeCell ref="A17:B17"/>
    <mergeCell ref="A18:B18"/>
  </mergeCells>
  <printOptions horizontalCentered="1"/>
  <pageMargins left="0.7" right="0.7" top="0.75" bottom="0.75" header="0.3" footer="0.3"/>
  <pageSetup orientation="portrait" r:id="rId1"/>
  <headerFooter>
    <oddHeader>&amp;C&amp;"Arial,Bold"&amp;14Pacific Gas and Electric Company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G17"/>
  <sheetViews>
    <sheetView zoomScale="90" zoomScaleNormal="90" workbookViewId="0">
      <selection activeCell="B26" sqref="B26"/>
    </sheetView>
  </sheetViews>
  <sheetFormatPr defaultColWidth="9.140625" defaultRowHeight="12.75"/>
  <cols>
    <col min="1" max="1" width="17.7109375" style="110" customWidth="1"/>
    <col min="2" max="2" width="12.28515625" style="110" customWidth="1"/>
    <col min="3" max="3" width="9.85546875" style="110" bestFit="1" customWidth="1"/>
    <col min="4" max="4" width="12.7109375" style="110" customWidth="1"/>
    <col min="5" max="5" width="14.140625" style="110" customWidth="1"/>
    <col min="6" max="7" width="14" style="110" customWidth="1"/>
    <col min="8" max="21" width="9.140625" style="110" customWidth="1"/>
    <col min="22" max="22" width="10.42578125" style="110" bestFit="1" customWidth="1"/>
    <col min="23" max="16384" width="9.140625" style="110"/>
  </cols>
  <sheetData>
    <row r="1" spans="1:7" ht="65.25" customHeight="1">
      <c r="A1" s="1152" t="s">
        <v>946</v>
      </c>
      <c r="B1" s="1152"/>
      <c r="C1" s="1152"/>
      <c r="D1" s="1152"/>
      <c r="E1" s="1152"/>
      <c r="F1" s="1152"/>
      <c r="G1" s="1152"/>
    </row>
    <row r="2" spans="1:7" ht="15.75" customHeight="1">
      <c r="A2" s="1153" t="s">
        <v>683</v>
      </c>
      <c r="B2" s="1154"/>
      <c r="C2" s="1154"/>
      <c r="D2" s="1154"/>
      <c r="E2" s="1154"/>
      <c r="F2" s="1154"/>
      <c r="G2" s="1155"/>
    </row>
    <row r="3" spans="1:7" ht="14.25" customHeight="1">
      <c r="A3" s="188" t="s">
        <v>865</v>
      </c>
      <c r="B3" s="1151" t="s">
        <v>34</v>
      </c>
      <c r="C3" s="1151"/>
      <c r="D3" s="1151"/>
      <c r="E3" s="1151" t="s">
        <v>40</v>
      </c>
      <c r="F3" s="1151"/>
      <c r="G3" s="1151"/>
    </row>
    <row r="4" spans="1:7" ht="48" customHeight="1">
      <c r="A4" s="189" t="s">
        <v>866</v>
      </c>
      <c r="B4" s="190" t="s">
        <v>47</v>
      </c>
      <c r="C4" s="190" t="s">
        <v>684</v>
      </c>
      <c r="D4" s="190" t="s">
        <v>58</v>
      </c>
      <c r="E4" s="190" t="s">
        <v>47</v>
      </c>
      <c r="F4" s="190" t="s">
        <v>684</v>
      </c>
      <c r="G4" s="190" t="s">
        <v>58</v>
      </c>
    </row>
    <row r="5" spans="1:7" ht="15">
      <c r="A5" s="191">
        <v>2014</v>
      </c>
      <c r="B5" s="192">
        <v>0.62659683693825996</v>
      </c>
      <c r="C5" s="192">
        <v>0.39197895284994599</v>
      </c>
      <c r="D5" s="192">
        <v>0.64483986185008679</v>
      </c>
      <c r="E5" s="193">
        <v>-45.569632228104027</v>
      </c>
      <c r="F5" s="193">
        <v>-74.202091054577949</v>
      </c>
      <c r="G5" s="193">
        <v>-51.832229964571539</v>
      </c>
    </row>
    <row r="6" spans="1:7" ht="15">
      <c r="A6" s="191">
        <v>2013</v>
      </c>
      <c r="B6" s="192">
        <v>0.56319900872089679</v>
      </c>
      <c r="C6" s="192">
        <v>0.38531592462584785</v>
      </c>
      <c r="D6" s="192">
        <v>0.62137161124281304</v>
      </c>
      <c r="E6" s="193">
        <v>-55.806333510759814</v>
      </c>
      <c r="F6" s="193">
        <v>-78.532936506465404</v>
      </c>
      <c r="G6" s="193">
        <v>-50.014059511123641</v>
      </c>
    </row>
    <row r="7" spans="1:7" ht="15">
      <c r="A7" s="191">
        <v>2012</v>
      </c>
      <c r="B7" s="192">
        <v>0.44187637878381059</v>
      </c>
      <c r="C7" s="192">
        <v>0.33857453112512115</v>
      </c>
      <c r="D7" s="192">
        <v>0.58462131685782481</v>
      </c>
      <c r="E7" s="193">
        <v>-70.23030286095819</v>
      </c>
      <c r="F7" s="193">
        <v>-83.229071899540287</v>
      </c>
      <c r="G7" s="193">
        <v>-54.475053065292848</v>
      </c>
    </row>
    <row r="8" spans="1:7" ht="15">
      <c r="A8" s="191">
        <v>2011</v>
      </c>
      <c r="B8" s="192">
        <v>0.57905798298027933</v>
      </c>
      <c r="C8" s="192">
        <v>0.45954218209747916</v>
      </c>
      <c r="D8" s="192">
        <v>0.64259196517856809</v>
      </c>
      <c r="E8" s="193">
        <v>-58.896292046795516</v>
      </c>
      <c r="F8" s="193">
        <v>-75.618399197886333</v>
      </c>
      <c r="G8" s="193">
        <v>-52.146181825504975</v>
      </c>
    </row>
    <row r="9" spans="1:7" ht="15">
      <c r="A9" s="191">
        <v>2010</v>
      </c>
      <c r="B9" s="192">
        <v>0.5924385289043238</v>
      </c>
      <c r="C9" s="194">
        <v>0.46889860508247044</v>
      </c>
      <c r="D9" s="192">
        <v>0.66105566686152684</v>
      </c>
      <c r="E9" s="195">
        <v>-56.16505374337536</v>
      </c>
      <c r="F9" s="195">
        <v>-73.189789772159671</v>
      </c>
      <c r="G9" s="195">
        <v>-48.719054421913711</v>
      </c>
    </row>
    <row r="10" spans="1:7" ht="15">
      <c r="A10" s="191">
        <v>2009</v>
      </c>
      <c r="B10" s="192">
        <v>0.58788740495215508</v>
      </c>
      <c r="C10" s="196">
        <v>0.45</v>
      </c>
      <c r="D10" s="192">
        <v>0.61225639818925615</v>
      </c>
      <c r="E10" s="195">
        <v>-36.59045016671319</v>
      </c>
      <c r="F10" s="195">
        <v>-48.747584256306425</v>
      </c>
      <c r="G10" s="195">
        <v>-35.825728866431191</v>
      </c>
    </row>
    <row r="11" spans="1:7" ht="15">
      <c r="A11" s="191">
        <v>2008</v>
      </c>
      <c r="B11" s="191">
        <v>0.48</v>
      </c>
      <c r="C11" s="191">
        <v>0.37</v>
      </c>
      <c r="D11" s="191">
        <v>0.62</v>
      </c>
      <c r="E11" s="197">
        <v>-33.800808000000004</v>
      </c>
      <c r="F11" s="197">
        <v>-40.879710000000003</v>
      </c>
      <c r="G11" s="197">
        <v>-28.63456</v>
      </c>
    </row>
    <row r="12" spans="1:7" ht="15">
      <c r="A12" s="191">
        <v>2007</v>
      </c>
      <c r="B12" s="191">
        <v>0.46</v>
      </c>
      <c r="C12" s="191">
        <v>0.36</v>
      </c>
      <c r="D12" s="191">
        <v>0.63</v>
      </c>
      <c r="E12" s="197">
        <v>-39.901623000000001</v>
      </c>
      <c r="F12" s="197">
        <v>-47.084747999999998</v>
      </c>
      <c r="G12" s="197">
        <v>-27.535523000000001</v>
      </c>
    </row>
    <row r="13" spans="1:7" ht="15">
      <c r="A13" s="191">
        <v>2006</v>
      </c>
      <c r="B13" s="191">
        <v>0.48</v>
      </c>
      <c r="C13" s="191">
        <v>0.48</v>
      </c>
      <c r="D13" s="191">
        <v>0.68</v>
      </c>
      <c r="E13" s="197">
        <v>-45.4704558130436</v>
      </c>
      <c r="F13" s="197">
        <v>-45.4704558130436</v>
      </c>
      <c r="G13" s="197">
        <v>-27.9223305983936</v>
      </c>
    </row>
    <row r="14" spans="1:7" ht="15">
      <c r="A14" s="191">
        <v>2005</v>
      </c>
      <c r="B14" s="1118" t="s">
        <v>685</v>
      </c>
      <c r="C14" s="1118" t="s">
        <v>685</v>
      </c>
      <c r="D14" s="1118" t="s">
        <v>685</v>
      </c>
      <c r="E14" s="1119" t="s">
        <v>685</v>
      </c>
      <c r="F14" s="1119" t="s">
        <v>685</v>
      </c>
      <c r="G14" s="1119" t="s">
        <v>685</v>
      </c>
    </row>
    <row r="15" spans="1:7" ht="15">
      <c r="A15" s="191">
        <v>2004</v>
      </c>
      <c r="B15" s="1118" t="s">
        <v>685</v>
      </c>
      <c r="C15" s="1118" t="s">
        <v>685</v>
      </c>
      <c r="D15" s="1118" t="s">
        <v>685</v>
      </c>
      <c r="E15" s="1119" t="s">
        <v>685</v>
      </c>
      <c r="F15" s="1119" t="s">
        <v>685</v>
      </c>
      <c r="G15" s="1119" t="s">
        <v>685</v>
      </c>
    </row>
    <row r="16" spans="1:7" ht="15">
      <c r="A16" s="191">
        <v>2003</v>
      </c>
      <c r="B16" s="1118" t="s">
        <v>685</v>
      </c>
      <c r="C16" s="1118" t="s">
        <v>685</v>
      </c>
      <c r="D16" s="1118" t="s">
        <v>685</v>
      </c>
      <c r="E16" s="1119" t="s">
        <v>685</v>
      </c>
      <c r="F16" s="1119" t="s">
        <v>685</v>
      </c>
      <c r="G16" s="1119" t="s">
        <v>685</v>
      </c>
    </row>
    <row r="17" spans="1:7" ht="15">
      <c r="A17" s="191">
        <v>2002</v>
      </c>
      <c r="B17" s="1118" t="s">
        <v>685</v>
      </c>
      <c r="C17" s="1118" t="s">
        <v>685</v>
      </c>
      <c r="D17" s="1118" t="s">
        <v>685</v>
      </c>
      <c r="E17" s="1119" t="s">
        <v>685</v>
      </c>
      <c r="F17" s="1119" t="s">
        <v>685</v>
      </c>
      <c r="G17" s="1119" t="s">
        <v>685</v>
      </c>
    </row>
  </sheetData>
  <mergeCells count="4">
    <mergeCell ref="E3:G3"/>
    <mergeCell ref="A1:G1"/>
    <mergeCell ref="B3:D3"/>
    <mergeCell ref="A2:G2"/>
  </mergeCells>
  <phoneticPr fontId="0" type="noConversion"/>
  <printOptions horizontalCentered="1"/>
  <pageMargins left="0" right="0" top="1" bottom="1" header="0.5" footer="0.5"/>
  <pageSetup firstPageNumber="65" orientation="portrait" useFirstPageNumber="1" r:id="rId1"/>
  <headerFooter scaleWithDoc="0" alignWithMargins="0">
    <oddHeader>&amp;C&amp;"Century Schoolbook,Bold"&amp;14Pacific Gas and Electric Company</oddHeader>
    <oddFooter xml:space="preserve">&amp;R&amp;12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view="pageLayout" zoomScaleNormal="70" workbookViewId="0">
      <selection activeCell="I10" sqref="I10"/>
    </sheetView>
  </sheetViews>
  <sheetFormatPr defaultRowHeight="14.25"/>
  <cols>
    <col min="1" max="1" width="10" style="1" customWidth="1"/>
    <col min="2" max="2" width="16.140625" style="2" customWidth="1"/>
    <col min="3" max="3" width="15.7109375" style="2" customWidth="1"/>
    <col min="4" max="4" width="14.140625" style="2" customWidth="1"/>
    <col min="5" max="5" width="13.140625" style="2" customWidth="1"/>
    <col min="6" max="6" width="13" style="2" customWidth="1"/>
    <col min="7" max="7" width="11.85546875" style="2" customWidth="1"/>
    <col min="8" max="8" width="4.7109375" style="1" customWidth="1"/>
    <col min="9" max="9" width="9.42578125" style="1" customWidth="1"/>
    <col min="10" max="10" width="16" style="1" customWidth="1"/>
    <col min="11" max="11" width="10.140625" style="1" customWidth="1"/>
    <col min="12" max="12" width="11.140625" style="1" customWidth="1"/>
    <col min="13" max="13" width="11.28515625" style="1" customWidth="1"/>
    <col min="14" max="14" width="10.140625" style="1" customWidth="1"/>
    <col min="15" max="15" width="11.42578125" style="1" customWidth="1"/>
    <col min="16" max="16" width="12" style="1" customWidth="1"/>
    <col min="17" max="17" width="9.140625" style="1"/>
    <col min="18" max="18" width="10.42578125" style="1" customWidth="1"/>
    <col min="19" max="20" width="11.140625" style="1" customWidth="1"/>
    <col min="21" max="22" width="10.140625" style="1" customWidth="1"/>
    <col min="23" max="23" width="11.42578125" style="1" customWidth="1"/>
    <col min="24" max="24" width="11.7109375" style="1" customWidth="1"/>
    <col min="25" max="25" width="12" style="1" customWidth="1"/>
    <col min="26" max="256" width="9.140625" style="1"/>
    <col min="257" max="257" width="10" style="1" customWidth="1"/>
    <col min="258" max="258" width="9.85546875" style="1" customWidth="1"/>
    <col min="259" max="259" width="16.140625" style="1" customWidth="1"/>
    <col min="260" max="260" width="11.28515625" style="1" customWidth="1"/>
    <col min="261" max="261" width="10.140625" style="1" customWidth="1"/>
    <col min="262" max="262" width="10.28515625" style="1" customWidth="1"/>
    <col min="263" max="263" width="10.85546875" style="1" customWidth="1"/>
    <col min="264" max="265" width="9.140625" style="1"/>
    <col min="266" max="266" width="16.5703125" style="1" customWidth="1"/>
    <col min="267" max="268" width="9.140625" style="1"/>
    <col min="269" max="269" width="14.85546875" style="1" customWidth="1"/>
    <col min="270" max="512" width="9.140625" style="1"/>
    <col min="513" max="513" width="10" style="1" customWidth="1"/>
    <col min="514" max="514" width="9.85546875" style="1" customWidth="1"/>
    <col min="515" max="515" width="16.140625" style="1" customWidth="1"/>
    <col min="516" max="516" width="11.28515625" style="1" customWidth="1"/>
    <col min="517" max="517" width="10.140625" style="1" customWidth="1"/>
    <col min="518" max="518" width="10.28515625" style="1" customWidth="1"/>
    <col min="519" max="519" width="10.85546875" style="1" customWidth="1"/>
    <col min="520" max="521" width="9.140625" style="1"/>
    <col min="522" max="522" width="16.5703125" style="1" customWidth="1"/>
    <col min="523" max="524" width="9.140625" style="1"/>
    <col min="525" max="525" width="14.85546875" style="1" customWidth="1"/>
    <col min="526" max="768" width="9.140625" style="1"/>
    <col min="769" max="769" width="10" style="1" customWidth="1"/>
    <col min="770" max="770" width="9.85546875" style="1" customWidth="1"/>
    <col min="771" max="771" width="16.140625" style="1" customWidth="1"/>
    <col min="772" max="772" width="11.28515625" style="1" customWidth="1"/>
    <col min="773" max="773" width="10.140625" style="1" customWidth="1"/>
    <col min="774" max="774" width="10.28515625" style="1" customWidth="1"/>
    <col min="775" max="775" width="10.85546875" style="1" customWidth="1"/>
    <col min="776" max="777" width="9.140625" style="1"/>
    <col min="778" max="778" width="16.5703125" style="1" customWidth="1"/>
    <col min="779" max="780" width="9.140625" style="1"/>
    <col min="781" max="781" width="14.85546875" style="1" customWidth="1"/>
    <col min="782" max="1024" width="9.140625" style="1"/>
    <col min="1025" max="1025" width="10" style="1" customWidth="1"/>
    <col min="1026" max="1026" width="9.85546875" style="1" customWidth="1"/>
    <col min="1027" max="1027" width="16.140625" style="1" customWidth="1"/>
    <col min="1028" max="1028" width="11.28515625" style="1" customWidth="1"/>
    <col min="1029" max="1029" width="10.140625" style="1" customWidth="1"/>
    <col min="1030" max="1030" width="10.28515625" style="1" customWidth="1"/>
    <col min="1031" max="1031" width="10.85546875" style="1" customWidth="1"/>
    <col min="1032" max="1033" width="9.140625" style="1"/>
    <col min="1034" max="1034" width="16.5703125" style="1" customWidth="1"/>
    <col min="1035" max="1036" width="9.140625" style="1"/>
    <col min="1037" max="1037" width="14.85546875" style="1" customWidth="1"/>
    <col min="1038" max="1280" width="9.140625" style="1"/>
    <col min="1281" max="1281" width="10" style="1" customWidth="1"/>
    <col min="1282" max="1282" width="9.85546875" style="1" customWidth="1"/>
    <col min="1283" max="1283" width="16.140625" style="1" customWidth="1"/>
    <col min="1284" max="1284" width="11.28515625" style="1" customWidth="1"/>
    <col min="1285" max="1285" width="10.140625" style="1" customWidth="1"/>
    <col min="1286" max="1286" width="10.28515625" style="1" customWidth="1"/>
    <col min="1287" max="1287" width="10.85546875" style="1" customWidth="1"/>
    <col min="1288" max="1289" width="9.140625" style="1"/>
    <col min="1290" max="1290" width="16.5703125" style="1" customWidth="1"/>
    <col min="1291" max="1292" width="9.140625" style="1"/>
    <col min="1293" max="1293" width="14.85546875" style="1" customWidth="1"/>
    <col min="1294" max="1536" width="9.140625" style="1"/>
    <col min="1537" max="1537" width="10" style="1" customWidth="1"/>
    <col min="1538" max="1538" width="9.85546875" style="1" customWidth="1"/>
    <col min="1539" max="1539" width="16.140625" style="1" customWidth="1"/>
    <col min="1540" max="1540" width="11.28515625" style="1" customWidth="1"/>
    <col min="1541" max="1541" width="10.140625" style="1" customWidth="1"/>
    <col min="1542" max="1542" width="10.28515625" style="1" customWidth="1"/>
    <col min="1543" max="1543" width="10.85546875" style="1" customWidth="1"/>
    <col min="1544" max="1545" width="9.140625" style="1"/>
    <col min="1546" max="1546" width="16.5703125" style="1" customWidth="1"/>
    <col min="1547" max="1548" width="9.140625" style="1"/>
    <col min="1549" max="1549" width="14.85546875" style="1" customWidth="1"/>
    <col min="1550" max="1792" width="9.140625" style="1"/>
    <col min="1793" max="1793" width="10" style="1" customWidth="1"/>
    <col min="1794" max="1794" width="9.85546875" style="1" customWidth="1"/>
    <col min="1795" max="1795" width="16.140625" style="1" customWidth="1"/>
    <col min="1796" max="1796" width="11.28515625" style="1" customWidth="1"/>
    <col min="1797" max="1797" width="10.140625" style="1" customWidth="1"/>
    <col min="1798" max="1798" width="10.28515625" style="1" customWidth="1"/>
    <col min="1799" max="1799" width="10.85546875" style="1" customWidth="1"/>
    <col min="1800" max="1801" width="9.140625" style="1"/>
    <col min="1802" max="1802" width="16.5703125" style="1" customWidth="1"/>
    <col min="1803" max="1804" width="9.140625" style="1"/>
    <col min="1805" max="1805" width="14.85546875" style="1" customWidth="1"/>
    <col min="1806" max="2048" width="9.140625" style="1"/>
    <col min="2049" max="2049" width="10" style="1" customWidth="1"/>
    <col min="2050" max="2050" width="9.85546875" style="1" customWidth="1"/>
    <col min="2051" max="2051" width="16.140625" style="1" customWidth="1"/>
    <col min="2052" max="2052" width="11.28515625" style="1" customWidth="1"/>
    <col min="2053" max="2053" width="10.140625" style="1" customWidth="1"/>
    <col min="2054" max="2054" width="10.28515625" style="1" customWidth="1"/>
    <col min="2055" max="2055" width="10.85546875" style="1" customWidth="1"/>
    <col min="2056" max="2057" width="9.140625" style="1"/>
    <col min="2058" max="2058" width="16.5703125" style="1" customWidth="1"/>
    <col min="2059" max="2060" width="9.140625" style="1"/>
    <col min="2061" max="2061" width="14.85546875" style="1" customWidth="1"/>
    <col min="2062" max="2304" width="9.140625" style="1"/>
    <col min="2305" max="2305" width="10" style="1" customWidth="1"/>
    <col min="2306" max="2306" width="9.85546875" style="1" customWidth="1"/>
    <col min="2307" max="2307" width="16.140625" style="1" customWidth="1"/>
    <col min="2308" max="2308" width="11.28515625" style="1" customWidth="1"/>
    <col min="2309" max="2309" width="10.140625" style="1" customWidth="1"/>
    <col min="2310" max="2310" width="10.28515625" style="1" customWidth="1"/>
    <col min="2311" max="2311" width="10.85546875" style="1" customWidth="1"/>
    <col min="2312" max="2313" width="9.140625" style="1"/>
    <col min="2314" max="2314" width="16.5703125" style="1" customWidth="1"/>
    <col min="2315" max="2316" width="9.140625" style="1"/>
    <col min="2317" max="2317" width="14.85546875" style="1" customWidth="1"/>
    <col min="2318" max="2560" width="9.140625" style="1"/>
    <col min="2561" max="2561" width="10" style="1" customWidth="1"/>
    <col min="2562" max="2562" width="9.85546875" style="1" customWidth="1"/>
    <col min="2563" max="2563" width="16.140625" style="1" customWidth="1"/>
    <col min="2564" max="2564" width="11.28515625" style="1" customWidth="1"/>
    <col min="2565" max="2565" width="10.140625" style="1" customWidth="1"/>
    <col min="2566" max="2566" width="10.28515625" style="1" customWidth="1"/>
    <col min="2567" max="2567" width="10.85546875" style="1" customWidth="1"/>
    <col min="2568" max="2569" width="9.140625" style="1"/>
    <col min="2570" max="2570" width="16.5703125" style="1" customWidth="1"/>
    <col min="2571" max="2572" width="9.140625" style="1"/>
    <col min="2573" max="2573" width="14.85546875" style="1" customWidth="1"/>
    <col min="2574" max="2816" width="9.140625" style="1"/>
    <col min="2817" max="2817" width="10" style="1" customWidth="1"/>
    <col min="2818" max="2818" width="9.85546875" style="1" customWidth="1"/>
    <col min="2819" max="2819" width="16.140625" style="1" customWidth="1"/>
    <col min="2820" max="2820" width="11.28515625" style="1" customWidth="1"/>
    <col min="2821" max="2821" width="10.140625" style="1" customWidth="1"/>
    <col min="2822" max="2822" width="10.28515625" style="1" customWidth="1"/>
    <col min="2823" max="2823" width="10.85546875" style="1" customWidth="1"/>
    <col min="2824" max="2825" width="9.140625" style="1"/>
    <col min="2826" max="2826" width="16.5703125" style="1" customWidth="1"/>
    <col min="2827" max="2828" width="9.140625" style="1"/>
    <col min="2829" max="2829" width="14.85546875" style="1" customWidth="1"/>
    <col min="2830" max="3072" width="9.140625" style="1"/>
    <col min="3073" max="3073" width="10" style="1" customWidth="1"/>
    <col min="3074" max="3074" width="9.85546875" style="1" customWidth="1"/>
    <col min="3075" max="3075" width="16.140625" style="1" customWidth="1"/>
    <col min="3076" max="3076" width="11.28515625" style="1" customWidth="1"/>
    <col min="3077" max="3077" width="10.140625" style="1" customWidth="1"/>
    <col min="3078" max="3078" width="10.28515625" style="1" customWidth="1"/>
    <col min="3079" max="3079" width="10.85546875" style="1" customWidth="1"/>
    <col min="3080" max="3081" width="9.140625" style="1"/>
    <col min="3082" max="3082" width="16.5703125" style="1" customWidth="1"/>
    <col min="3083" max="3084" width="9.140625" style="1"/>
    <col min="3085" max="3085" width="14.85546875" style="1" customWidth="1"/>
    <col min="3086" max="3328" width="9.140625" style="1"/>
    <col min="3329" max="3329" width="10" style="1" customWidth="1"/>
    <col min="3330" max="3330" width="9.85546875" style="1" customWidth="1"/>
    <col min="3331" max="3331" width="16.140625" style="1" customWidth="1"/>
    <col min="3332" max="3332" width="11.28515625" style="1" customWidth="1"/>
    <col min="3333" max="3333" width="10.140625" style="1" customWidth="1"/>
    <col min="3334" max="3334" width="10.28515625" style="1" customWidth="1"/>
    <col min="3335" max="3335" width="10.85546875" style="1" customWidth="1"/>
    <col min="3336" max="3337" width="9.140625" style="1"/>
    <col min="3338" max="3338" width="16.5703125" style="1" customWidth="1"/>
    <col min="3339" max="3340" width="9.140625" style="1"/>
    <col min="3341" max="3341" width="14.85546875" style="1" customWidth="1"/>
    <col min="3342" max="3584" width="9.140625" style="1"/>
    <col min="3585" max="3585" width="10" style="1" customWidth="1"/>
    <col min="3586" max="3586" width="9.85546875" style="1" customWidth="1"/>
    <col min="3587" max="3587" width="16.140625" style="1" customWidth="1"/>
    <col min="3588" max="3588" width="11.28515625" style="1" customWidth="1"/>
    <col min="3589" max="3589" width="10.140625" style="1" customWidth="1"/>
    <col min="3590" max="3590" width="10.28515625" style="1" customWidth="1"/>
    <col min="3591" max="3591" width="10.85546875" style="1" customWidth="1"/>
    <col min="3592" max="3593" width="9.140625" style="1"/>
    <col min="3594" max="3594" width="16.5703125" style="1" customWidth="1"/>
    <col min="3595" max="3596" width="9.140625" style="1"/>
    <col min="3597" max="3597" width="14.85546875" style="1" customWidth="1"/>
    <col min="3598" max="3840" width="9.140625" style="1"/>
    <col min="3841" max="3841" width="10" style="1" customWidth="1"/>
    <col min="3842" max="3842" width="9.85546875" style="1" customWidth="1"/>
    <col min="3843" max="3843" width="16.140625" style="1" customWidth="1"/>
    <col min="3844" max="3844" width="11.28515625" style="1" customWidth="1"/>
    <col min="3845" max="3845" width="10.140625" style="1" customWidth="1"/>
    <col min="3846" max="3846" width="10.28515625" style="1" customWidth="1"/>
    <col min="3847" max="3847" width="10.85546875" style="1" customWidth="1"/>
    <col min="3848" max="3849" width="9.140625" style="1"/>
    <col min="3850" max="3850" width="16.5703125" style="1" customWidth="1"/>
    <col min="3851" max="3852" width="9.140625" style="1"/>
    <col min="3853" max="3853" width="14.85546875" style="1" customWidth="1"/>
    <col min="3854" max="4096" width="9.140625" style="1"/>
    <col min="4097" max="4097" width="10" style="1" customWidth="1"/>
    <col min="4098" max="4098" width="9.85546875" style="1" customWidth="1"/>
    <col min="4099" max="4099" width="16.140625" style="1" customWidth="1"/>
    <col min="4100" max="4100" width="11.28515625" style="1" customWidth="1"/>
    <col min="4101" max="4101" width="10.140625" style="1" customWidth="1"/>
    <col min="4102" max="4102" width="10.28515625" style="1" customWidth="1"/>
    <col min="4103" max="4103" width="10.85546875" style="1" customWidth="1"/>
    <col min="4104" max="4105" width="9.140625" style="1"/>
    <col min="4106" max="4106" width="16.5703125" style="1" customWidth="1"/>
    <col min="4107" max="4108" width="9.140625" style="1"/>
    <col min="4109" max="4109" width="14.85546875" style="1" customWidth="1"/>
    <col min="4110" max="4352" width="9.140625" style="1"/>
    <col min="4353" max="4353" width="10" style="1" customWidth="1"/>
    <col min="4354" max="4354" width="9.85546875" style="1" customWidth="1"/>
    <col min="4355" max="4355" width="16.140625" style="1" customWidth="1"/>
    <col min="4356" max="4356" width="11.28515625" style="1" customWidth="1"/>
    <col min="4357" max="4357" width="10.140625" style="1" customWidth="1"/>
    <col min="4358" max="4358" width="10.28515625" style="1" customWidth="1"/>
    <col min="4359" max="4359" width="10.85546875" style="1" customWidth="1"/>
    <col min="4360" max="4361" width="9.140625" style="1"/>
    <col min="4362" max="4362" width="16.5703125" style="1" customWidth="1"/>
    <col min="4363" max="4364" width="9.140625" style="1"/>
    <col min="4365" max="4365" width="14.85546875" style="1" customWidth="1"/>
    <col min="4366" max="4608" width="9.140625" style="1"/>
    <col min="4609" max="4609" width="10" style="1" customWidth="1"/>
    <col min="4610" max="4610" width="9.85546875" style="1" customWidth="1"/>
    <col min="4611" max="4611" width="16.140625" style="1" customWidth="1"/>
    <col min="4612" max="4612" width="11.28515625" style="1" customWidth="1"/>
    <col min="4613" max="4613" width="10.140625" style="1" customWidth="1"/>
    <col min="4614" max="4614" width="10.28515625" style="1" customWidth="1"/>
    <col min="4615" max="4615" width="10.85546875" style="1" customWidth="1"/>
    <col min="4616" max="4617" width="9.140625" style="1"/>
    <col min="4618" max="4618" width="16.5703125" style="1" customWidth="1"/>
    <col min="4619" max="4620" width="9.140625" style="1"/>
    <col min="4621" max="4621" width="14.85546875" style="1" customWidth="1"/>
    <col min="4622" max="4864" width="9.140625" style="1"/>
    <col min="4865" max="4865" width="10" style="1" customWidth="1"/>
    <col min="4866" max="4866" width="9.85546875" style="1" customWidth="1"/>
    <col min="4867" max="4867" width="16.140625" style="1" customWidth="1"/>
    <col min="4868" max="4868" width="11.28515625" style="1" customWidth="1"/>
    <col min="4869" max="4869" width="10.140625" style="1" customWidth="1"/>
    <col min="4870" max="4870" width="10.28515625" style="1" customWidth="1"/>
    <col min="4871" max="4871" width="10.85546875" style="1" customWidth="1"/>
    <col min="4872" max="4873" width="9.140625" style="1"/>
    <col min="4874" max="4874" width="16.5703125" style="1" customWidth="1"/>
    <col min="4875" max="4876" width="9.140625" style="1"/>
    <col min="4877" max="4877" width="14.85546875" style="1" customWidth="1"/>
    <col min="4878" max="5120" width="9.140625" style="1"/>
    <col min="5121" max="5121" width="10" style="1" customWidth="1"/>
    <col min="5122" max="5122" width="9.85546875" style="1" customWidth="1"/>
    <col min="5123" max="5123" width="16.140625" style="1" customWidth="1"/>
    <col min="5124" max="5124" width="11.28515625" style="1" customWidth="1"/>
    <col min="5125" max="5125" width="10.140625" style="1" customWidth="1"/>
    <col min="5126" max="5126" width="10.28515625" style="1" customWidth="1"/>
    <col min="5127" max="5127" width="10.85546875" style="1" customWidth="1"/>
    <col min="5128" max="5129" width="9.140625" style="1"/>
    <col min="5130" max="5130" width="16.5703125" style="1" customWidth="1"/>
    <col min="5131" max="5132" width="9.140625" style="1"/>
    <col min="5133" max="5133" width="14.85546875" style="1" customWidth="1"/>
    <col min="5134" max="5376" width="9.140625" style="1"/>
    <col min="5377" max="5377" width="10" style="1" customWidth="1"/>
    <col min="5378" max="5378" width="9.85546875" style="1" customWidth="1"/>
    <col min="5379" max="5379" width="16.140625" style="1" customWidth="1"/>
    <col min="5380" max="5380" width="11.28515625" style="1" customWidth="1"/>
    <col min="5381" max="5381" width="10.140625" style="1" customWidth="1"/>
    <col min="5382" max="5382" width="10.28515625" style="1" customWidth="1"/>
    <col min="5383" max="5383" width="10.85546875" style="1" customWidth="1"/>
    <col min="5384" max="5385" width="9.140625" style="1"/>
    <col min="5386" max="5386" width="16.5703125" style="1" customWidth="1"/>
    <col min="5387" max="5388" width="9.140625" style="1"/>
    <col min="5389" max="5389" width="14.85546875" style="1" customWidth="1"/>
    <col min="5390" max="5632" width="9.140625" style="1"/>
    <col min="5633" max="5633" width="10" style="1" customWidth="1"/>
    <col min="5634" max="5634" width="9.85546875" style="1" customWidth="1"/>
    <col min="5635" max="5635" width="16.140625" style="1" customWidth="1"/>
    <col min="5636" max="5636" width="11.28515625" style="1" customWidth="1"/>
    <col min="5637" max="5637" width="10.140625" style="1" customWidth="1"/>
    <col min="5638" max="5638" width="10.28515625" style="1" customWidth="1"/>
    <col min="5639" max="5639" width="10.85546875" style="1" customWidth="1"/>
    <col min="5640" max="5641" width="9.140625" style="1"/>
    <col min="5642" max="5642" width="16.5703125" style="1" customWidth="1"/>
    <col min="5643" max="5644" width="9.140625" style="1"/>
    <col min="5645" max="5645" width="14.85546875" style="1" customWidth="1"/>
    <col min="5646" max="5888" width="9.140625" style="1"/>
    <col min="5889" max="5889" width="10" style="1" customWidth="1"/>
    <col min="5890" max="5890" width="9.85546875" style="1" customWidth="1"/>
    <col min="5891" max="5891" width="16.140625" style="1" customWidth="1"/>
    <col min="5892" max="5892" width="11.28515625" style="1" customWidth="1"/>
    <col min="5893" max="5893" width="10.140625" style="1" customWidth="1"/>
    <col min="5894" max="5894" width="10.28515625" style="1" customWidth="1"/>
    <col min="5895" max="5895" width="10.85546875" style="1" customWidth="1"/>
    <col min="5896" max="5897" width="9.140625" style="1"/>
    <col min="5898" max="5898" width="16.5703125" style="1" customWidth="1"/>
    <col min="5899" max="5900" width="9.140625" style="1"/>
    <col min="5901" max="5901" width="14.85546875" style="1" customWidth="1"/>
    <col min="5902" max="6144" width="9.140625" style="1"/>
    <col min="6145" max="6145" width="10" style="1" customWidth="1"/>
    <col min="6146" max="6146" width="9.85546875" style="1" customWidth="1"/>
    <col min="6147" max="6147" width="16.140625" style="1" customWidth="1"/>
    <col min="6148" max="6148" width="11.28515625" style="1" customWidth="1"/>
    <col min="6149" max="6149" width="10.140625" style="1" customWidth="1"/>
    <col min="6150" max="6150" width="10.28515625" style="1" customWidth="1"/>
    <col min="6151" max="6151" width="10.85546875" style="1" customWidth="1"/>
    <col min="6152" max="6153" width="9.140625" style="1"/>
    <col min="6154" max="6154" width="16.5703125" style="1" customWidth="1"/>
    <col min="6155" max="6156" width="9.140625" style="1"/>
    <col min="6157" max="6157" width="14.85546875" style="1" customWidth="1"/>
    <col min="6158" max="6400" width="9.140625" style="1"/>
    <col min="6401" max="6401" width="10" style="1" customWidth="1"/>
    <col min="6402" max="6402" width="9.85546875" style="1" customWidth="1"/>
    <col min="6403" max="6403" width="16.140625" style="1" customWidth="1"/>
    <col min="6404" max="6404" width="11.28515625" style="1" customWidth="1"/>
    <col min="6405" max="6405" width="10.140625" style="1" customWidth="1"/>
    <col min="6406" max="6406" width="10.28515625" style="1" customWidth="1"/>
    <col min="6407" max="6407" width="10.85546875" style="1" customWidth="1"/>
    <col min="6408" max="6409" width="9.140625" style="1"/>
    <col min="6410" max="6410" width="16.5703125" style="1" customWidth="1"/>
    <col min="6411" max="6412" width="9.140625" style="1"/>
    <col min="6413" max="6413" width="14.85546875" style="1" customWidth="1"/>
    <col min="6414" max="6656" width="9.140625" style="1"/>
    <col min="6657" max="6657" width="10" style="1" customWidth="1"/>
    <col min="6658" max="6658" width="9.85546875" style="1" customWidth="1"/>
    <col min="6659" max="6659" width="16.140625" style="1" customWidth="1"/>
    <col min="6660" max="6660" width="11.28515625" style="1" customWidth="1"/>
    <col min="6661" max="6661" width="10.140625" style="1" customWidth="1"/>
    <col min="6662" max="6662" width="10.28515625" style="1" customWidth="1"/>
    <col min="6663" max="6663" width="10.85546875" style="1" customWidth="1"/>
    <col min="6664" max="6665" width="9.140625" style="1"/>
    <col min="6666" max="6666" width="16.5703125" style="1" customWidth="1"/>
    <col min="6667" max="6668" width="9.140625" style="1"/>
    <col min="6669" max="6669" width="14.85546875" style="1" customWidth="1"/>
    <col min="6670" max="6912" width="9.140625" style="1"/>
    <col min="6913" max="6913" width="10" style="1" customWidth="1"/>
    <col min="6914" max="6914" width="9.85546875" style="1" customWidth="1"/>
    <col min="6915" max="6915" width="16.140625" style="1" customWidth="1"/>
    <col min="6916" max="6916" width="11.28515625" style="1" customWidth="1"/>
    <col min="6917" max="6917" width="10.140625" style="1" customWidth="1"/>
    <col min="6918" max="6918" width="10.28515625" style="1" customWidth="1"/>
    <col min="6919" max="6919" width="10.85546875" style="1" customWidth="1"/>
    <col min="6920" max="6921" width="9.140625" style="1"/>
    <col min="6922" max="6922" width="16.5703125" style="1" customWidth="1"/>
    <col min="6923" max="6924" width="9.140625" style="1"/>
    <col min="6925" max="6925" width="14.85546875" style="1" customWidth="1"/>
    <col min="6926" max="7168" width="9.140625" style="1"/>
    <col min="7169" max="7169" width="10" style="1" customWidth="1"/>
    <col min="7170" max="7170" width="9.85546875" style="1" customWidth="1"/>
    <col min="7171" max="7171" width="16.140625" style="1" customWidth="1"/>
    <col min="7172" max="7172" width="11.28515625" style="1" customWidth="1"/>
    <col min="7173" max="7173" width="10.140625" style="1" customWidth="1"/>
    <col min="7174" max="7174" width="10.28515625" style="1" customWidth="1"/>
    <col min="7175" max="7175" width="10.85546875" style="1" customWidth="1"/>
    <col min="7176" max="7177" width="9.140625" style="1"/>
    <col min="7178" max="7178" width="16.5703125" style="1" customWidth="1"/>
    <col min="7179" max="7180" width="9.140625" style="1"/>
    <col min="7181" max="7181" width="14.85546875" style="1" customWidth="1"/>
    <col min="7182" max="7424" width="9.140625" style="1"/>
    <col min="7425" max="7425" width="10" style="1" customWidth="1"/>
    <col min="7426" max="7426" width="9.85546875" style="1" customWidth="1"/>
    <col min="7427" max="7427" width="16.140625" style="1" customWidth="1"/>
    <col min="7428" max="7428" width="11.28515625" style="1" customWidth="1"/>
    <col min="7429" max="7429" width="10.140625" style="1" customWidth="1"/>
    <col min="7430" max="7430" width="10.28515625" style="1" customWidth="1"/>
    <col min="7431" max="7431" width="10.85546875" style="1" customWidth="1"/>
    <col min="7432" max="7433" width="9.140625" style="1"/>
    <col min="7434" max="7434" width="16.5703125" style="1" customWidth="1"/>
    <col min="7435" max="7436" width="9.140625" style="1"/>
    <col min="7437" max="7437" width="14.85546875" style="1" customWidth="1"/>
    <col min="7438" max="7680" width="9.140625" style="1"/>
    <col min="7681" max="7681" width="10" style="1" customWidth="1"/>
    <col min="7682" max="7682" width="9.85546875" style="1" customWidth="1"/>
    <col min="7683" max="7683" width="16.140625" style="1" customWidth="1"/>
    <col min="7684" max="7684" width="11.28515625" style="1" customWidth="1"/>
    <col min="7685" max="7685" width="10.140625" style="1" customWidth="1"/>
    <col min="7686" max="7686" width="10.28515625" style="1" customWidth="1"/>
    <col min="7687" max="7687" width="10.85546875" style="1" customWidth="1"/>
    <col min="7688" max="7689" width="9.140625" style="1"/>
    <col min="7690" max="7690" width="16.5703125" style="1" customWidth="1"/>
    <col min="7691" max="7692" width="9.140625" style="1"/>
    <col min="7693" max="7693" width="14.85546875" style="1" customWidth="1"/>
    <col min="7694" max="7936" width="9.140625" style="1"/>
    <col min="7937" max="7937" width="10" style="1" customWidth="1"/>
    <col min="7938" max="7938" width="9.85546875" style="1" customWidth="1"/>
    <col min="7939" max="7939" width="16.140625" style="1" customWidth="1"/>
    <col min="7940" max="7940" width="11.28515625" style="1" customWidth="1"/>
    <col min="7941" max="7941" width="10.140625" style="1" customWidth="1"/>
    <col min="7942" max="7942" width="10.28515625" style="1" customWidth="1"/>
    <col min="7943" max="7943" width="10.85546875" style="1" customWidth="1"/>
    <col min="7944" max="7945" width="9.140625" style="1"/>
    <col min="7946" max="7946" width="16.5703125" style="1" customWidth="1"/>
    <col min="7947" max="7948" width="9.140625" style="1"/>
    <col min="7949" max="7949" width="14.85546875" style="1" customWidth="1"/>
    <col min="7950" max="8192" width="9.140625" style="1"/>
    <col min="8193" max="8193" width="10" style="1" customWidth="1"/>
    <col min="8194" max="8194" width="9.85546875" style="1" customWidth="1"/>
    <col min="8195" max="8195" width="16.140625" style="1" customWidth="1"/>
    <col min="8196" max="8196" width="11.28515625" style="1" customWidth="1"/>
    <col min="8197" max="8197" width="10.140625" style="1" customWidth="1"/>
    <col min="8198" max="8198" width="10.28515625" style="1" customWidth="1"/>
    <col min="8199" max="8199" width="10.85546875" style="1" customWidth="1"/>
    <col min="8200" max="8201" width="9.140625" style="1"/>
    <col min="8202" max="8202" width="16.5703125" style="1" customWidth="1"/>
    <col min="8203" max="8204" width="9.140625" style="1"/>
    <col min="8205" max="8205" width="14.85546875" style="1" customWidth="1"/>
    <col min="8206" max="8448" width="9.140625" style="1"/>
    <col min="8449" max="8449" width="10" style="1" customWidth="1"/>
    <col min="8450" max="8450" width="9.85546875" style="1" customWidth="1"/>
    <col min="8451" max="8451" width="16.140625" style="1" customWidth="1"/>
    <col min="8452" max="8452" width="11.28515625" style="1" customWidth="1"/>
    <col min="8453" max="8453" width="10.140625" style="1" customWidth="1"/>
    <col min="8454" max="8454" width="10.28515625" style="1" customWidth="1"/>
    <col min="8455" max="8455" width="10.85546875" style="1" customWidth="1"/>
    <col min="8456" max="8457" width="9.140625" style="1"/>
    <col min="8458" max="8458" width="16.5703125" style="1" customWidth="1"/>
    <col min="8459" max="8460" width="9.140625" style="1"/>
    <col min="8461" max="8461" width="14.85546875" style="1" customWidth="1"/>
    <col min="8462" max="8704" width="9.140625" style="1"/>
    <col min="8705" max="8705" width="10" style="1" customWidth="1"/>
    <col min="8706" max="8706" width="9.85546875" style="1" customWidth="1"/>
    <col min="8707" max="8707" width="16.140625" style="1" customWidth="1"/>
    <col min="8708" max="8708" width="11.28515625" style="1" customWidth="1"/>
    <col min="8709" max="8709" width="10.140625" style="1" customWidth="1"/>
    <col min="8710" max="8710" width="10.28515625" style="1" customWidth="1"/>
    <col min="8711" max="8711" width="10.85546875" style="1" customWidth="1"/>
    <col min="8712" max="8713" width="9.140625" style="1"/>
    <col min="8714" max="8714" width="16.5703125" style="1" customWidth="1"/>
    <col min="8715" max="8716" width="9.140625" style="1"/>
    <col min="8717" max="8717" width="14.85546875" style="1" customWidth="1"/>
    <col min="8718" max="8960" width="9.140625" style="1"/>
    <col min="8961" max="8961" width="10" style="1" customWidth="1"/>
    <col min="8962" max="8962" width="9.85546875" style="1" customWidth="1"/>
    <col min="8963" max="8963" width="16.140625" style="1" customWidth="1"/>
    <col min="8964" max="8964" width="11.28515625" style="1" customWidth="1"/>
    <col min="8965" max="8965" width="10.140625" style="1" customWidth="1"/>
    <col min="8966" max="8966" width="10.28515625" style="1" customWidth="1"/>
    <col min="8967" max="8967" width="10.85546875" style="1" customWidth="1"/>
    <col min="8968" max="8969" width="9.140625" style="1"/>
    <col min="8970" max="8970" width="16.5703125" style="1" customWidth="1"/>
    <col min="8971" max="8972" width="9.140625" style="1"/>
    <col min="8973" max="8973" width="14.85546875" style="1" customWidth="1"/>
    <col min="8974" max="9216" width="9.140625" style="1"/>
    <col min="9217" max="9217" width="10" style="1" customWidth="1"/>
    <col min="9218" max="9218" width="9.85546875" style="1" customWidth="1"/>
    <col min="9219" max="9219" width="16.140625" style="1" customWidth="1"/>
    <col min="9220" max="9220" width="11.28515625" style="1" customWidth="1"/>
    <col min="9221" max="9221" width="10.140625" style="1" customWidth="1"/>
    <col min="9222" max="9222" width="10.28515625" style="1" customWidth="1"/>
    <col min="9223" max="9223" width="10.85546875" style="1" customWidth="1"/>
    <col min="9224" max="9225" width="9.140625" style="1"/>
    <col min="9226" max="9226" width="16.5703125" style="1" customWidth="1"/>
    <col min="9227" max="9228" width="9.140625" style="1"/>
    <col min="9229" max="9229" width="14.85546875" style="1" customWidth="1"/>
    <col min="9230" max="9472" width="9.140625" style="1"/>
    <col min="9473" max="9473" width="10" style="1" customWidth="1"/>
    <col min="9474" max="9474" width="9.85546875" style="1" customWidth="1"/>
    <col min="9475" max="9475" width="16.140625" style="1" customWidth="1"/>
    <col min="9476" max="9476" width="11.28515625" style="1" customWidth="1"/>
    <col min="9477" max="9477" width="10.140625" style="1" customWidth="1"/>
    <col min="9478" max="9478" width="10.28515625" style="1" customWidth="1"/>
    <col min="9479" max="9479" width="10.85546875" style="1" customWidth="1"/>
    <col min="9480" max="9481" width="9.140625" style="1"/>
    <col min="9482" max="9482" width="16.5703125" style="1" customWidth="1"/>
    <col min="9483" max="9484" width="9.140625" style="1"/>
    <col min="9485" max="9485" width="14.85546875" style="1" customWidth="1"/>
    <col min="9486" max="9728" width="9.140625" style="1"/>
    <col min="9729" max="9729" width="10" style="1" customWidth="1"/>
    <col min="9730" max="9730" width="9.85546875" style="1" customWidth="1"/>
    <col min="9731" max="9731" width="16.140625" style="1" customWidth="1"/>
    <col min="9732" max="9732" width="11.28515625" style="1" customWidth="1"/>
    <col min="9733" max="9733" width="10.140625" style="1" customWidth="1"/>
    <col min="9734" max="9734" width="10.28515625" style="1" customWidth="1"/>
    <col min="9735" max="9735" width="10.85546875" style="1" customWidth="1"/>
    <col min="9736" max="9737" width="9.140625" style="1"/>
    <col min="9738" max="9738" width="16.5703125" style="1" customWidth="1"/>
    <col min="9739" max="9740" width="9.140625" style="1"/>
    <col min="9741" max="9741" width="14.85546875" style="1" customWidth="1"/>
    <col min="9742" max="9984" width="9.140625" style="1"/>
    <col min="9985" max="9985" width="10" style="1" customWidth="1"/>
    <col min="9986" max="9986" width="9.85546875" style="1" customWidth="1"/>
    <col min="9987" max="9987" width="16.140625" style="1" customWidth="1"/>
    <col min="9988" max="9988" width="11.28515625" style="1" customWidth="1"/>
    <col min="9989" max="9989" width="10.140625" style="1" customWidth="1"/>
    <col min="9990" max="9990" width="10.28515625" style="1" customWidth="1"/>
    <col min="9991" max="9991" width="10.85546875" style="1" customWidth="1"/>
    <col min="9992" max="9993" width="9.140625" style="1"/>
    <col min="9994" max="9994" width="16.5703125" style="1" customWidth="1"/>
    <col min="9995" max="9996" width="9.140625" style="1"/>
    <col min="9997" max="9997" width="14.85546875" style="1" customWidth="1"/>
    <col min="9998" max="10240" width="9.140625" style="1"/>
    <col min="10241" max="10241" width="10" style="1" customWidth="1"/>
    <col min="10242" max="10242" width="9.85546875" style="1" customWidth="1"/>
    <col min="10243" max="10243" width="16.140625" style="1" customWidth="1"/>
    <col min="10244" max="10244" width="11.28515625" style="1" customWidth="1"/>
    <col min="10245" max="10245" width="10.140625" style="1" customWidth="1"/>
    <col min="10246" max="10246" width="10.28515625" style="1" customWidth="1"/>
    <col min="10247" max="10247" width="10.85546875" style="1" customWidth="1"/>
    <col min="10248" max="10249" width="9.140625" style="1"/>
    <col min="10250" max="10250" width="16.5703125" style="1" customWidth="1"/>
    <col min="10251" max="10252" width="9.140625" style="1"/>
    <col min="10253" max="10253" width="14.85546875" style="1" customWidth="1"/>
    <col min="10254" max="10496" width="9.140625" style="1"/>
    <col min="10497" max="10497" width="10" style="1" customWidth="1"/>
    <col min="10498" max="10498" width="9.85546875" style="1" customWidth="1"/>
    <col min="10499" max="10499" width="16.140625" style="1" customWidth="1"/>
    <col min="10500" max="10500" width="11.28515625" style="1" customWidth="1"/>
    <col min="10501" max="10501" width="10.140625" style="1" customWidth="1"/>
    <col min="10502" max="10502" width="10.28515625" style="1" customWidth="1"/>
    <col min="10503" max="10503" width="10.85546875" style="1" customWidth="1"/>
    <col min="10504" max="10505" width="9.140625" style="1"/>
    <col min="10506" max="10506" width="16.5703125" style="1" customWidth="1"/>
    <col min="10507" max="10508" width="9.140625" style="1"/>
    <col min="10509" max="10509" width="14.85546875" style="1" customWidth="1"/>
    <col min="10510" max="10752" width="9.140625" style="1"/>
    <col min="10753" max="10753" width="10" style="1" customWidth="1"/>
    <col min="10754" max="10754" width="9.85546875" style="1" customWidth="1"/>
    <col min="10755" max="10755" width="16.140625" style="1" customWidth="1"/>
    <col min="10756" max="10756" width="11.28515625" style="1" customWidth="1"/>
    <col min="10757" max="10757" width="10.140625" style="1" customWidth="1"/>
    <col min="10758" max="10758" width="10.28515625" style="1" customWidth="1"/>
    <col min="10759" max="10759" width="10.85546875" style="1" customWidth="1"/>
    <col min="10760" max="10761" width="9.140625" style="1"/>
    <col min="10762" max="10762" width="16.5703125" style="1" customWidth="1"/>
    <col min="10763" max="10764" width="9.140625" style="1"/>
    <col min="10765" max="10765" width="14.85546875" style="1" customWidth="1"/>
    <col min="10766" max="11008" width="9.140625" style="1"/>
    <col min="11009" max="11009" width="10" style="1" customWidth="1"/>
    <col min="11010" max="11010" width="9.85546875" style="1" customWidth="1"/>
    <col min="11011" max="11011" width="16.140625" style="1" customWidth="1"/>
    <col min="11012" max="11012" width="11.28515625" style="1" customWidth="1"/>
    <col min="11013" max="11013" width="10.140625" style="1" customWidth="1"/>
    <col min="11014" max="11014" width="10.28515625" style="1" customWidth="1"/>
    <col min="11015" max="11015" width="10.85546875" style="1" customWidth="1"/>
    <col min="11016" max="11017" width="9.140625" style="1"/>
    <col min="11018" max="11018" width="16.5703125" style="1" customWidth="1"/>
    <col min="11019" max="11020" width="9.140625" style="1"/>
    <col min="11021" max="11021" width="14.85546875" style="1" customWidth="1"/>
    <col min="11022" max="11264" width="9.140625" style="1"/>
    <col min="11265" max="11265" width="10" style="1" customWidth="1"/>
    <col min="11266" max="11266" width="9.85546875" style="1" customWidth="1"/>
    <col min="11267" max="11267" width="16.140625" style="1" customWidth="1"/>
    <col min="11268" max="11268" width="11.28515625" style="1" customWidth="1"/>
    <col min="11269" max="11269" width="10.140625" style="1" customWidth="1"/>
    <col min="11270" max="11270" width="10.28515625" style="1" customWidth="1"/>
    <col min="11271" max="11271" width="10.85546875" style="1" customWidth="1"/>
    <col min="11272" max="11273" width="9.140625" style="1"/>
    <col min="11274" max="11274" width="16.5703125" style="1" customWidth="1"/>
    <col min="11275" max="11276" width="9.140625" style="1"/>
    <col min="11277" max="11277" width="14.85546875" style="1" customWidth="1"/>
    <col min="11278" max="11520" width="9.140625" style="1"/>
    <col min="11521" max="11521" width="10" style="1" customWidth="1"/>
    <col min="11522" max="11522" width="9.85546875" style="1" customWidth="1"/>
    <col min="11523" max="11523" width="16.140625" style="1" customWidth="1"/>
    <col min="11524" max="11524" width="11.28515625" style="1" customWidth="1"/>
    <col min="11525" max="11525" width="10.140625" style="1" customWidth="1"/>
    <col min="11526" max="11526" width="10.28515625" style="1" customWidth="1"/>
    <col min="11527" max="11527" width="10.85546875" style="1" customWidth="1"/>
    <col min="11528" max="11529" width="9.140625" style="1"/>
    <col min="11530" max="11530" width="16.5703125" style="1" customWidth="1"/>
    <col min="11531" max="11532" width="9.140625" style="1"/>
    <col min="11533" max="11533" width="14.85546875" style="1" customWidth="1"/>
    <col min="11534" max="11776" width="9.140625" style="1"/>
    <col min="11777" max="11777" width="10" style="1" customWidth="1"/>
    <col min="11778" max="11778" width="9.85546875" style="1" customWidth="1"/>
    <col min="11779" max="11779" width="16.140625" style="1" customWidth="1"/>
    <col min="11780" max="11780" width="11.28515625" style="1" customWidth="1"/>
    <col min="11781" max="11781" width="10.140625" style="1" customWidth="1"/>
    <col min="11782" max="11782" width="10.28515625" style="1" customWidth="1"/>
    <col min="11783" max="11783" width="10.85546875" style="1" customWidth="1"/>
    <col min="11784" max="11785" width="9.140625" style="1"/>
    <col min="11786" max="11786" width="16.5703125" style="1" customWidth="1"/>
    <col min="11787" max="11788" width="9.140625" style="1"/>
    <col min="11789" max="11789" width="14.85546875" style="1" customWidth="1"/>
    <col min="11790" max="12032" width="9.140625" style="1"/>
    <col min="12033" max="12033" width="10" style="1" customWidth="1"/>
    <col min="12034" max="12034" width="9.85546875" style="1" customWidth="1"/>
    <col min="12035" max="12035" width="16.140625" style="1" customWidth="1"/>
    <col min="12036" max="12036" width="11.28515625" style="1" customWidth="1"/>
    <col min="12037" max="12037" width="10.140625" style="1" customWidth="1"/>
    <col min="12038" max="12038" width="10.28515625" style="1" customWidth="1"/>
    <col min="12039" max="12039" width="10.85546875" style="1" customWidth="1"/>
    <col min="12040" max="12041" width="9.140625" style="1"/>
    <col min="12042" max="12042" width="16.5703125" style="1" customWidth="1"/>
    <col min="12043" max="12044" width="9.140625" style="1"/>
    <col min="12045" max="12045" width="14.85546875" style="1" customWidth="1"/>
    <col min="12046" max="12288" width="9.140625" style="1"/>
    <col min="12289" max="12289" width="10" style="1" customWidth="1"/>
    <col min="12290" max="12290" width="9.85546875" style="1" customWidth="1"/>
    <col min="12291" max="12291" width="16.140625" style="1" customWidth="1"/>
    <col min="12292" max="12292" width="11.28515625" style="1" customWidth="1"/>
    <col min="12293" max="12293" width="10.140625" style="1" customWidth="1"/>
    <col min="12294" max="12294" width="10.28515625" style="1" customWidth="1"/>
    <col min="12295" max="12295" width="10.85546875" style="1" customWidth="1"/>
    <col min="12296" max="12297" width="9.140625" style="1"/>
    <col min="12298" max="12298" width="16.5703125" style="1" customWidth="1"/>
    <col min="12299" max="12300" width="9.140625" style="1"/>
    <col min="12301" max="12301" width="14.85546875" style="1" customWidth="1"/>
    <col min="12302" max="12544" width="9.140625" style="1"/>
    <col min="12545" max="12545" width="10" style="1" customWidth="1"/>
    <col min="12546" max="12546" width="9.85546875" style="1" customWidth="1"/>
    <col min="12547" max="12547" width="16.140625" style="1" customWidth="1"/>
    <col min="12548" max="12548" width="11.28515625" style="1" customWidth="1"/>
    <col min="12549" max="12549" width="10.140625" style="1" customWidth="1"/>
    <col min="12550" max="12550" width="10.28515625" style="1" customWidth="1"/>
    <col min="12551" max="12551" width="10.85546875" style="1" customWidth="1"/>
    <col min="12552" max="12553" width="9.140625" style="1"/>
    <col min="12554" max="12554" width="16.5703125" style="1" customWidth="1"/>
    <col min="12555" max="12556" width="9.140625" style="1"/>
    <col min="12557" max="12557" width="14.85546875" style="1" customWidth="1"/>
    <col min="12558" max="12800" width="9.140625" style="1"/>
    <col min="12801" max="12801" width="10" style="1" customWidth="1"/>
    <col min="12802" max="12802" width="9.85546875" style="1" customWidth="1"/>
    <col min="12803" max="12803" width="16.140625" style="1" customWidth="1"/>
    <col min="12804" max="12804" width="11.28515625" style="1" customWidth="1"/>
    <col min="12805" max="12805" width="10.140625" style="1" customWidth="1"/>
    <col min="12806" max="12806" width="10.28515625" style="1" customWidth="1"/>
    <col min="12807" max="12807" width="10.85546875" style="1" customWidth="1"/>
    <col min="12808" max="12809" width="9.140625" style="1"/>
    <col min="12810" max="12810" width="16.5703125" style="1" customWidth="1"/>
    <col min="12811" max="12812" width="9.140625" style="1"/>
    <col min="12813" max="12813" width="14.85546875" style="1" customWidth="1"/>
    <col min="12814" max="13056" width="9.140625" style="1"/>
    <col min="13057" max="13057" width="10" style="1" customWidth="1"/>
    <col min="13058" max="13058" width="9.85546875" style="1" customWidth="1"/>
    <col min="13059" max="13059" width="16.140625" style="1" customWidth="1"/>
    <col min="13060" max="13060" width="11.28515625" style="1" customWidth="1"/>
    <col min="13061" max="13061" width="10.140625" style="1" customWidth="1"/>
    <col min="13062" max="13062" width="10.28515625" style="1" customWidth="1"/>
    <col min="13063" max="13063" width="10.85546875" style="1" customWidth="1"/>
    <col min="13064" max="13065" width="9.140625" style="1"/>
    <col min="13066" max="13066" width="16.5703125" style="1" customWidth="1"/>
    <col min="13067" max="13068" width="9.140625" style="1"/>
    <col min="13069" max="13069" width="14.85546875" style="1" customWidth="1"/>
    <col min="13070" max="13312" width="9.140625" style="1"/>
    <col min="13313" max="13313" width="10" style="1" customWidth="1"/>
    <col min="13314" max="13314" width="9.85546875" style="1" customWidth="1"/>
    <col min="13315" max="13315" width="16.140625" style="1" customWidth="1"/>
    <col min="13316" max="13316" width="11.28515625" style="1" customWidth="1"/>
    <col min="13317" max="13317" width="10.140625" style="1" customWidth="1"/>
    <col min="13318" max="13318" width="10.28515625" style="1" customWidth="1"/>
    <col min="13319" max="13319" width="10.85546875" style="1" customWidth="1"/>
    <col min="13320" max="13321" width="9.140625" style="1"/>
    <col min="13322" max="13322" width="16.5703125" style="1" customWidth="1"/>
    <col min="13323" max="13324" width="9.140625" style="1"/>
    <col min="13325" max="13325" width="14.85546875" style="1" customWidth="1"/>
    <col min="13326" max="13568" width="9.140625" style="1"/>
    <col min="13569" max="13569" width="10" style="1" customWidth="1"/>
    <col min="13570" max="13570" width="9.85546875" style="1" customWidth="1"/>
    <col min="13571" max="13571" width="16.140625" style="1" customWidth="1"/>
    <col min="13572" max="13572" width="11.28515625" style="1" customWidth="1"/>
    <col min="13573" max="13573" width="10.140625" style="1" customWidth="1"/>
    <col min="13574" max="13574" width="10.28515625" style="1" customWidth="1"/>
    <col min="13575" max="13575" width="10.85546875" style="1" customWidth="1"/>
    <col min="13576" max="13577" width="9.140625" style="1"/>
    <col min="13578" max="13578" width="16.5703125" style="1" customWidth="1"/>
    <col min="13579" max="13580" width="9.140625" style="1"/>
    <col min="13581" max="13581" width="14.85546875" style="1" customWidth="1"/>
    <col min="13582" max="13824" width="9.140625" style="1"/>
    <col min="13825" max="13825" width="10" style="1" customWidth="1"/>
    <col min="13826" max="13826" width="9.85546875" style="1" customWidth="1"/>
    <col min="13827" max="13827" width="16.140625" style="1" customWidth="1"/>
    <col min="13828" max="13828" width="11.28515625" style="1" customWidth="1"/>
    <col min="13829" max="13829" width="10.140625" style="1" customWidth="1"/>
    <col min="13830" max="13830" width="10.28515625" style="1" customWidth="1"/>
    <col min="13831" max="13831" width="10.85546875" style="1" customWidth="1"/>
    <col min="13832" max="13833" width="9.140625" style="1"/>
    <col min="13834" max="13834" width="16.5703125" style="1" customWidth="1"/>
    <col min="13835" max="13836" width="9.140625" style="1"/>
    <col min="13837" max="13837" width="14.85546875" style="1" customWidth="1"/>
    <col min="13838" max="14080" width="9.140625" style="1"/>
    <col min="14081" max="14081" width="10" style="1" customWidth="1"/>
    <col min="14082" max="14082" width="9.85546875" style="1" customWidth="1"/>
    <col min="14083" max="14083" width="16.140625" style="1" customWidth="1"/>
    <col min="14084" max="14084" width="11.28515625" style="1" customWidth="1"/>
    <col min="14085" max="14085" width="10.140625" style="1" customWidth="1"/>
    <col min="14086" max="14086" width="10.28515625" style="1" customWidth="1"/>
    <col min="14087" max="14087" width="10.85546875" style="1" customWidth="1"/>
    <col min="14088" max="14089" width="9.140625" style="1"/>
    <col min="14090" max="14090" width="16.5703125" style="1" customWidth="1"/>
    <col min="14091" max="14092" width="9.140625" style="1"/>
    <col min="14093" max="14093" width="14.85546875" style="1" customWidth="1"/>
    <col min="14094" max="14336" width="9.140625" style="1"/>
    <col min="14337" max="14337" width="10" style="1" customWidth="1"/>
    <col min="14338" max="14338" width="9.85546875" style="1" customWidth="1"/>
    <col min="14339" max="14339" width="16.140625" style="1" customWidth="1"/>
    <col min="14340" max="14340" width="11.28515625" style="1" customWidth="1"/>
    <col min="14341" max="14341" width="10.140625" style="1" customWidth="1"/>
    <col min="14342" max="14342" width="10.28515625" style="1" customWidth="1"/>
    <col min="14343" max="14343" width="10.85546875" style="1" customWidth="1"/>
    <col min="14344" max="14345" width="9.140625" style="1"/>
    <col min="14346" max="14346" width="16.5703125" style="1" customWidth="1"/>
    <col min="14347" max="14348" width="9.140625" style="1"/>
    <col min="14349" max="14349" width="14.85546875" style="1" customWidth="1"/>
    <col min="14350" max="14592" width="9.140625" style="1"/>
    <col min="14593" max="14593" width="10" style="1" customWidth="1"/>
    <col min="14594" max="14594" width="9.85546875" style="1" customWidth="1"/>
    <col min="14595" max="14595" width="16.140625" style="1" customWidth="1"/>
    <col min="14596" max="14596" width="11.28515625" style="1" customWidth="1"/>
    <col min="14597" max="14597" width="10.140625" style="1" customWidth="1"/>
    <col min="14598" max="14598" width="10.28515625" style="1" customWidth="1"/>
    <col min="14599" max="14599" width="10.85546875" style="1" customWidth="1"/>
    <col min="14600" max="14601" width="9.140625" style="1"/>
    <col min="14602" max="14602" width="16.5703125" style="1" customWidth="1"/>
    <col min="14603" max="14604" width="9.140625" style="1"/>
    <col min="14605" max="14605" width="14.85546875" style="1" customWidth="1"/>
    <col min="14606" max="14848" width="9.140625" style="1"/>
    <col min="14849" max="14849" width="10" style="1" customWidth="1"/>
    <col min="14850" max="14850" width="9.85546875" style="1" customWidth="1"/>
    <col min="14851" max="14851" width="16.140625" style="1" customWidth="1"/>
    <col min="14852" max="14852" width="11.28515625" style="1" customWidth="1"/>
    <col min="14853" max="14853" width="10.140625" style="1" customWidth="1"/>
    <col min="14854" max="14854" width="10.28515625" style="1" customWidth="1"/>
    <col min="14855" max="14855" width="10.85546875" style="1" customWidth="1"/>
    <col min="14856" max="14857" width="9.140625" style="1"/>
    <col min="14858" max="14858" width="16.5703125" style="1" customWidth="1"/>
    <col min="14859" max="14860" width="9.140625" style="1"/>
    <col min="14861" max="14861" width="14.85546875" style="1" customWidth="1"/>
    <col min="14862" max="15104" width="9.140625" style="1"/>
    <col min="15105" max="15105" width="10" style="1" customWidth="1"/>
    <col min="15106" max="15106" width="9.85546875" style="1" customWidth="1"/>
    <col min="15107" max="15107" width="16.140625" style="1" customWidth="1"/>
    <col min="15108" max="15108" width="11.28515625" style="1" customWidth="1"/>
    <col min="15109" max="15109" width="10.140625" style="1" customWidth="1"/>
    <col min="15110" max="15110" width="10.28515625" style="1" customWidth="1"/>
    <col min="15111" max="15111" width="10.85546875" style="1" customWidth="1"/>
    <col min="15112" max="15113" width="9.140625" style="1"/>
    <col min="15114" max="15114" width="16.5703125" style="1" customWidth="1"/>
    <col min="15115" max="15116" width="9.140625" style="1"/>
    <col min="15117" max="15117" width="14.85546875" style="1" customWidth="1"/>
    <col min="15118" max="15360" width="9.140625" style="1"/>
    <col min="15361" max="15361" width="10" style="1" customWidth="1"/>
    <col min="15362" max="15362" width="9.85546875" style="1" customWidth="1"/>
    <col min="15363" max="15363" width="16.140625" style="1" customWidth="1"/>
    <col min="15364" max="15364" width="11.28515625" style="1" customWidth="1"/>
    <col min="15365" max="15365" width="10.140625" style="1" customWidth="1"/>
    <col min="15366" max="15366" width="10.28515625" style="1" customWidth="1"/>
    <col min="15367" max="15367" width="10.85546875" style="1" customWidth="1"/>
    <col min="15368" max="15369" width="9.140625" style="1"/>
    <col min="15370" max="15370" width="16.5703125" style="1" customWidth="1"/>
    <col min="15371" max="15372" width="9.140625" style="1"/>
    <col min="15373" max="15373" width="14.85546875" style="1" customWidth="1"/>
    <col min="15374" max="15616" width="9.140625" style="1"/>
    <col min="15617" max="15617" width="10" style="1" customWidth="1"/>
    <col min="15618" max="15618" width="9.85546875" style="1" customWidth="1"/>
    <col min="15619" max="15619" width="16.140625" style="1" customWidth="1"/>
    <col min="15620" max="15620" width="11.28515625" style="1" customWidth="1"/>
    <col min="15621" max="15621" width="10.140625" style="1" customWidth="1"/>
    <col min="15622" max="15622" width="10.28515625" style="1" customWidth="1"/>
    <col min="15623" max="15623" width="10.85546875" style="1" customWidth="1"/>
    <col min="15624" max="15625" width="9.140625" style="1"/>
    <col min="15626" max="15626" width="16.5703125" style="1" customWidth="1"/>
    <col min="15627" max="15628" width="9.140625" style="1"/>
    <col min="15629" max="15629" width="14.85546875" style="1" customWidth="1"/>
    <col min="15630" max="15872" width="9.140625" style="1"/>
    <col min="15873" max="15873" width="10" style="1" customWidth="1"/>
    <col min="15874" max="15874" width="9.85546875" style="1" customWidth="1"/>
    <col min="15875" max="15875" width="16.140625" style="1" customWidth="1"/>
    <col min="15876" max="15876" width="11.28515625" style="1" customWidth="1"/>
    <col min="15877" max="15877" width="10.140625" style="1" customWidth="1"/>
    <col min="15878" max="15878" width="10.28515625" style="1" customWidth="1"/>
    <col min="15879" max="15879" width="10.85546875" style="1" customWidth="1"/>
    <col min="15880" max="15881" width="9.140625" style="1"/>
    <col min="15882" max="15882" width="16.5703125" style="1" customWidth="1"/>
    <col min="15883" max="15884" width="9.140625" style="1"/>
    <col min="15885" max="15885" width="14.85546875" style="1" customWidth="1"/>
    <col min="15886" max="16128" width="9.140625" style="1"/>
    <col min="16129" max="16129" width="10" style="1" customWidth="1"/>
    <col min="16130" max="16130" width="9.85546875" style="1" customWidth="1"/>
    <col min="16131" max="16131" width="16.140625" style="1" customWidth="1"/>
    <col min="16132" max="16132" width="11.28515625" style="1" customWidth="1"/>
    <col min="16133" max="16133" width="10.140625" style="1" customWidth="1"/>
    <col min="16134" max="16134" width="10.28515625" style="1" customWidth="1"/>
    <col min="16135" max="16135" width="10.85546875" style="1" customWidth="1"/>
    <col min="16136" max="16137" width="9.140625" style="1"/>
    <col min="16138" max="16138" width="16.5703125" style="1" customWidth="1"/>
    <col min="16139" max="16140" width="9.140625" style="1"/>
    <col min="16141" max="16141" width="14.85546875" style="1" customWidth="1"/>
    <col min="16142" max="16384" width="9.140625" style="1"/>
  </cols>
  <sheetData>
    <row r="1" spans="1:17" s="3" customFormat="1" ht="68.25" customHeight="1">
      <c r="A1" s="1165" t="s">
        <v>336</v>
      </c>
      <c r="B1" s="1166"/>
      <c r="C1" s="1166"/>
      <c r="D1" s="1166"/>
      <c r="E1" s="1166"/>
      <c r="F1" s="1166"/>
      <c r="G1" s="1167"/>
      <c r="I1" s="1165" t="s">
        <v>337</v>
      </c>
      <c r="J1" s="1166"/>
      <c r="K1" s="1166"/>
      <c r="L1" s="1166"/>
      <c r="M1" s="1166"/>
      <c r="N1" s="1166"/>
      <c r="O1" s="1166"/>
      <c r="P1" s="1168"/>
    </row>
    <row r="2" spans="1:17" s="3" customFormat="1">
      <c r="A2" s="8"/>
      <c r="B2" s="1156" t="s">
        <v>299</v>
      </c>
      <c r="C2" s="1160"/>
      <c r="D2" s="1160"/>
      <c r="E2" s="1160"/>
      <c r="F2" s="1160"/>
      <c r="G2" s="1161"/>
      <c r="H2" s="9"/>
      <c r="I2" s="31"/>
      <c r="J2" s="32"/>
      <c r="K2" s="1169" t="s">
        <v>299</v>
      </c>
      <c r="L2" s="1170"/>
      <c r="M2" s="1170"/>
      <c r="N2" s="1170"/>
      <c r="O2" s="1170"/>
      <c r="P2" s="1171"/>
    </row>
    <row r="3" spans="1:17" s="3" customFormat="1">
      <c r="A3" s="8"/>
      <c r="B3" s="1172" t="s">
        <v>34</v>
      </c>
      <c r="C3" s="1172"/>
      <c r="D3" s="1172"/>
      <c r="E3" s="1172" t="s">
        <v>40</v>
      </c>
      <c r="F3" s="1172"/>
      <c r="G3" s="1173"/>
      <c r="H3" s="9"/>
      <c r="I3" s="8"/>
      <c r="J3" s="10" t="s">
        <v>327</v>
      </c>
      <c r="K3" s="1172" t="s">
        <v>34</v>
      </c>
      <c r="L3" s="1172"/>
      <c r="M3" s="1172"/>
      <c r="N3" s="1172" t="s">
        <v>40</v>
      </c>
      <c r="O3" s="1172"/>
      <c r="P3" s="1173"/>
    </row>
    <row r="4" spans="1:17" s="3" customFormat="1" ht="57.75" thickBot="1">
      <c r="A4" s="11" t="s">
        <v>103</v>
      </c>
      <c r="B4" s="12" t="s">
        <v>47</v>
      </c>
      <c r="C4" s="12" t="s">
        <v>300</v>
      </c>
      <c r="D4" s="12" t="s">
        <v>58</v>
      </c>
      <c r="E4" s="12" t="s">
        <v>47</v>
      </c>
      <c r="F4" s="12" t="s">
        <v>300</v>
      </c>
      <c r="G4" s="13" t="s">
        <v>58</v>
      </c>
      <c r="H4" s="4"/>
      <c r="I4" s="37" t="s">
        <v>103</v>
      </c>
      <c r="J4" s="44"/>
      <c r="K4" s="41" t="s">
        <v>296</v>
      </c>
      <c r="L4" s="41" t="s">
        <v>297</v>
      </c>
      <c r="M4" s="41" t="s">
        <v>298</v>
      </c>
      <c r="N4" s="41" t="s">
        <v>296</v>
      </c>
      <c r="O4" s="41" t="s">
        <v>297</v>
      </c>
      <c r="P4" s="42" t="s">
        <v>298</v>
      </c>
    </row>
    <row r="5" spans="1:17" s="3" customFormat="1">
      <c r="A5" s="11">
        <v>2012</v>
      </c>
      <c r="B5" s="14"/>
      <c r="C5" s="15"/>
      <c r="D5" s="14"/>
      <c r="E5" s="16">
        <v>0</v>
      </c>
      <c r="F5" s="16">
        <v>0</v>
      </c>
      <c r="G5" s="17">
        <v>0</v>
      </c>
      <c r="H5" s="4"/>
      <c r="I5" s="1174">
        <v>2013</v>
      </c>
      <c r="J5" s="45" t="s">
        <v>328</v>
      </c>
      <c r="K5" s="46"/>
      <c r="L5" s="46"/>
      <c r="M5" s="46"/>
      <c r="N5" s="48">
        <v>0</v>
      </c>
      <c r="O5" s="48">
        <v>0</v>
      </c>
      <c r="P5" s="48">
        <v>0</v>
      </c>
    </row>
    <row r="6" spans="1:17" s="3" customFormat="1" ht="15" customHeight="1" thickBot="1">
      <c r="A6" s="11">
        <v>2011</v>
      </c>
      <c r="B6" s="14"/>
      <c r="C6" s="15"/>
      <c r="D6" s="14"/>
      <c r="E6" s="16">
        <v>0</v>
      </c>
      <c r="F6" s="16">
        <v>0</v>
      </c>
      <c r="G6" s="17">
        <v>0</v>
      </c>
      <c r="H6" s="18"/>
      <c r="I6" s="1175"/>
      <c r="J6" s="35" t="s">
        <v>329</v>
      </c>
      <c r="K6" s="36"/>
      <c r="L6" s="36"/>
      <c r="M6" s="36"/>
      <c r="N6" s="49">
        <v>0</v>
      </c>
      <c r="O6" s="49">
        <v>0</v>
      </c>
      <c r="P6" s="49">
        <v>0</v>
      </c>
      <c r="Q6" s="19"/>
    </row>
    <row r="7" spans="1:17" s="3" customFormat="1">
      <c r="A7" s="11">
        <v>2010</v>
      </c>
      <c r="B7" s="20"/>
      <c r="C7" s="20"/>
      <c r="D7" s="20"/>
      <c r="E7" s="16">
        <v>0</v>
      </c>
      <c r="F7" s="16">
        <v>0</v>
      </c>
      <c r="G7" s="17">
        <v>0</v>
      </c>
      <c r="H7" s="4"/>
      <c r="I7" s="1176">
        <v>2012</v>
      </c>
      <c r="J7" s="34" t="s">
        <v>328</v>
      </c>
      <c r="K7" s="33"/>
      <c r="L7" s="33"/>
      <c r="M7" s="33"/>
      <c r="N7" s="48">
        <v>0</v>
      </c>
      <c r="O7" s="48">
        <v>0</v>
      </c>
      <c r="P7" s="48">
        <v>0</v>
      </c>
      <c r="Q7" s="19"/>
    </row>
    <row r="8" spans="1:17" s="3" customFormat="1" ht="15" thickBot="1">
      <c r="A8" s="21">
        <v>2009</v>
      </c>
      <c r="B8" s="22"/>
      <c r="C8" s="22"/>
      <c r="D8" s="22"/>
      <c r="E8" s="16">
        <v>0</v>
      </c>
      <c r="F8" s="16">
        <v>0</v>
      </c>
      <c r="G8" s="17">
        <v>0</v>
      </c>
      <c r="H8" s="4"/>
      <c r="I8" s="1175"/>
      <c r="J8" s="24" t="s">
        <v>329</v>
      </c>
      <c r="K8" s="24"/>
      <c r="L8" s="24"/>
      <c r="M8" s="25"/>
      <c r="N8" s="28">
        <v>0</v>
      </c>
      <c r="O8" s="28">
        <v>0</v>
      </c>
      <c r="P8" s="28">
        <v>0</v>
      </c>
      <c r="Q8" s="19"/>
    </row>
    <row r="9" spans="1:17" s="3" customFormat="1">
      <c r="A9" s="21">
        <v>2008</v>
      </c>
      <c r="B9" s="20"/>
      <c r="C9" s="20"/>
      <c r="D9" s="20"/>
      <c r="E9" s="16">
        <v>0</v>
      </c>
      <c r="F9" s="16">
        <v>0</v>
      </c>
      <c r="G9" s="17">
        <v>0</v>
      </c>
      <c r="H9" s="4"/>
      <c r="Q9" s="19"/>
    </row>
    <row r="10" spans="1:17" s="3" customFormat="1">
      <c r="A10" s="21">
        <v>2007</v>
      </c>
      <c r="B10" s="20"/>
      <c r="C10" s="20"/>
      <c r="D10" s="20"/>
      <c r="E10" s="16">
        <v>0</v>
      </c>
      <c r="F10" s="16">
        <v>0</v>
      </c>
      <c r="G10" s="17">
        <v>0</v>
      </c>
      <c r="H10" s="4"/>
      <c r="Q10" s="19"/>
    </row>
    <row r="11" spans="1:17" s="3" customFormat="1">
      <c r="A11" s="21">
        <v>2006</v>
      </c>
      <c r="B11" s="20"/>
      <c r="C11" s="20"/>
      <c r="D11" s="20"/>
      <c r="E11" s="16">
        <v>0</v>
      </c>
      <c r="F11" s="16">
        <v>0</v>
      </c>
      <c r="G11" s="17">
        <v>0</v>
      </c>
      <c r="H11" s="4"/>
      <c r="Q11" s="19"/>
    </row>
    <row r="12" spans="1:17" s="3" customFormat="1">
      <c r="A12" s="21">
        <v>2005</v>
      </c>
      <c r="B12" s="20"/>
      <c r="C12" s="20"/>
      <c r="D12" s="20"/>
      <c r="E12" s="16">
        <v>0</v>
      </c>
      <c r="F12" s="16">
        <v>0</v>
      </c>
      <c r="G12" s="17">
        <v>0</v>
      </c>
      <c r="H12" s="4"/>
    </row>
    <row r="13" spans="1:17" s="3" customFormat="1" ht="14.25" customHeight="1">
      <c r="A13" s="21">
        <v>2004</v>
      </c>
      <c r="B13" s="20"/>
      <c r="C13" s="20"/>
      <c r="D13" s="20"/>
      <c r="E13" s="16">
        <v>0</v>
      </c>
      <c r="F13" s="16">
        <v>0</v>
      </c>
      <c r="G13" s="17">
        <v>0</v>
      </c>
      <c r="H13" s="4"/>
    </row>
    <row r="14" spans="1:17" s="3" customFormat="1" ht="14.25" customHeight="1">
      <c r="A14" s="21">
        <v>2003</v>
      </c>
      <c r="B14" s="20"/>
      <c r="C14" s="20"/>
      <c r="D14" s="20"/>
      <c r="E14" s="16">
        <v>0</v>
      </c>
      <c r="F14" s="16">
        <v>0</v>
      </c>
      <c r="G14" s="17">
        <v>0</v>
      </c>
      <c r="H14" s="4"/>
    </row>
    <row r="15" spans="1:17" s="3" customFormat="1" ht="15" customHeight="1" thickBot="1">
      <c r="A15" s="23">
        <v>2002</v>
      </c>
      <c r="B15" s="24"/>
      <c r="C15" s="24"/>
      <c r="D15" s="24"/>
      <c r="E15" s="28">
        <v>0</v>
      </c>
      <c r="F15" s="28">
        <v>0</v>
      </c>
      <c r="G15" s="29">
        <v>0</v>
      </c>
      <c r="H15" s="4"/>
    </row>
    <row r="16" spans="1:17" s="3" customFormat="1" ht="15" customHeight="1">
      <c r="A16" s="39"/>
      <c r="B16" s="39"/>
      <c r="C16" s="39"/>
      <c r="D16" s="39"/>
      <c r="E16" s="54"/>
      <c r="F16" s="54"/>
      <c r="G16" s="54"/>
      <c r="H16" s="4"/>
    </row>
    <row r="17" spans="1:16" s="3" customFormat="1" ht="15" customHeight="1">
      <c r="A17" s="39"/>
      <c r="B17" s="39"/>
      <c r="C17" s="39"/>
      <c r="D17" s="39"/>
      <c r="E17" s="54"/>
      <c r="F17" s="54"/>
      <c r="G17" s="54"/>
      <c r="H17" s="4"/>
    </row>
    <row r="18" spans="1:16" s="3" customFormat="1" ht="24" customHeight="1" thickBot="1">
      <c r="A18" s="39"/>
      <c r="B18" s="39"/>
      <c r="C18" s="39"/>
      <c r="D18" s="39"/>
      <c r="E18" s="40"/>
      <c r="F18" s="40"/>
      <c r="G18" s="40"/>
      <c r="H18" s="4"/>
    </row>
    <row r="19" spans="1:16" s="3" customFormat="1" ht="66" customHeight="1">
      <c r="A19" s="1162" t="s">
        <v>338</v>
      </c>
      <c r="B19" s="1163"/>
      <c r="C19" s="1163"/>
      <c r="D19" s="1163"/>
      <c r="E19" s="1164"/>
      <c r="H19" s="4"/>
      <c r="I19" s="1165" t="s">
        <v>339</v>
      </c>
      <c r="J19" s="1177"/>
      <c r="K19" s="1177"/>
      <c r="L19" s="1177"/>
      <c r="M19" s="1177"/>
      <c r="N19" s="1177"/>
      <c r="O19" s="1177"/>
      <c r="P19" s="1178"/>
    </row>
    <row r="20" spans="1:16" s="3" customFormat="1" ht="20.25" customHeight="1">
      <c r="A20" s="43"/>
      <c r="B20" s="1156" t="s">
        <v>299</v>
      </c>
      <c r="C20" s="1160"/>
      <c r="D20" s="1160"/>
      <c r="E20" s="1161"/>
      <c r="H20" s="4"/>
      <c r="I20" s="8"/>
      <c r="J20" s="10"/>
      <c r="K20" s="1169" t="s">
        <v>299</v>
      </c>
      <c r="L20" s="1170"/>
      <c r="M20" s="1170"/>
      <c r="N20" s="1170"/>
      <c r="O20" s="1170"/>
      <c r="P20" s="1171"/>
    </row>
    <row r="21" spans="1:16" s="3" customFormat="1" ht="20.25" customHeight="1">
      <c r="A21" s="43"/>
      <c r="B21" s="1156" t="s">
        <v>34</v>
      </c>
      <c r="C21" s="1157"/>
      <c r="D21" s="1158" t="s">
        <v>40</v>
      </c>
      <c r="E21" s="1159"/>
      <c r="H21" s="4"/>
      <c r="I21" s="50"/>
      <c r="J21" s="10" t="s">
        <v>327</v>
      </c>
      <c r="K21" s="1156" t="s">
        <v>34</v>
      </c>
      <c r="L21" s="1160"/>
      <c r="M21" s="1157"/>
      <c r="N21" s="1156" t="s">
        <v>40</v>
      </c>
      <c r="O21" s="1160"/>
      <c r="P21" s="1161"/>
    </row>
    <row r="22" spans="1:16" s="3" customFormat="1" ht="71.25" customHeight="1" thickBot="1">
      <c r="A22" s="11" t="s">
        <v>103</v>
      </c>
      <c r="B22" s="30" t="s">
        <v>330</v>
      </c>
      <c r="C22" s="30" t="s">
        <v>331</v>
      </c>
      <c r="D22" s="41" t="s">
        <v>330</v>
      </c>
      <c r="E22" s="42" t="s">
        <v>331</v>
      </c>
      <c r="F22" s="26"/>
      <c r="G22" s="26"/>
      <c r="H22" s="19"/>
      <c r="I22" s="37" t="s">
        <v>103</v>
      </c>
      <c r="J22" s="47"/>
      <c r="K22" s="41" t="s">
        <v>332</v>
      </c>
      <c r="L22" s="41" t="s">
        <v>335</v>
      </c>
      <c r="M22" s="41" t="s">
        <v>333</v>
      </c>
      <c r="N22" s="41" t="s">
        <v>332</v>
      </c>
      <c r="O22" s="41" t="s">
        <v>335</v>
      </c>
      <c r="P22" s="42" t="s">
        <v>334</v>
      </c>
    </row>
    <row r="23" spans="1:16" s="3" customFormat="1" ht="16.5" customHeight="1">
      <c r="A23" s="21">
        <v>2013</v>
      </c>
      <c r="B23" s="20"/>
      <c r="C23" s="20"/>
      <c r="D23" s="16">
        <v>0</v>
      </c>
      <c r="E23" s="17">
        <v>0</v>
      </c>
      <c r="F23" s="27"/>
      <c r="G23" s="27"/>
      <c r="I23" s="51">
        <v>2013</v>
      </c>
      <c r="J23" s="45" t="s">
        <v>328</v>
      </c>
      <c r="K23" s="46"/>
      <c r="L23" s="46"/>
      <c r="M23" s="46"/>
      <c r="N23" s="48">
        <v>0</v>
      </c>
      <c r="O23" s="48">
        <v>0</v>
      </c>
      <c r="P23" s="55">
        <v>0</v>
      </c>
    </row>
    <row r="24" spans="1:16" s="3" customFormat="1" ht="16.5" customHeight="1" thickBot="1">
      <c r="A24" s="23">
        <v>2012</v>
      </c>
      <c r="B24" s="24"/>
      <c r="C24" s="24"/>
      <c r="D24" s="28">
        <v>0</v>
      </c>
      <c r="E24" s="29">
        <v>0</v>
      </c>
      <c r="I24" s="52"/>
      <c r="J24" s="35" t="s">
        <v>329</v>
      </c>
      <c r="K24" s="36"/>
      <c r="L24" s="36"/>
      <c r="M24" s="36"/>
      <c r="N24" s="49">
        <v>0</v>
      </c>
      <c r="O24" s="49">
        <v>0</v>
      </c>
      <c r="P24" s="56">
        <v>0</v>
      </c>
    </row>
    <row r="25" spans="1:16" s="3" customFormat="1" ht="16.5" customHeight="1">
      <c r="E25" s="27"/>
      <c r="F25" s="27"/>
      <c r="G25" s="27"/>
      <c r="I25" s="51">
        <v>2012</v>
      </c>
      <c r="J25" s="34" t="s">
        <v>328</v>
      </c>
      <c r="K25" s="33"/>
      <c r="L25" s="33"/>
      <c r="M25" s="33"/>
      <c r="N25" s="48">
        <v>0</v>
      </c>
      <c r="O25" s="48">
        <v>0</v>
      </c>
      <c r="P25" s="55">
        <v>0</v>
      </c>
    </row>
    <row r="26" spans="1:16" s="3" customFormat="1" ht="16.5" customHeight="1" thickBot="1">
      <c r="D26" s="38"/>
      <c r="E26" s="38"/>
      <c r="F26" s="38"/>
      <c r="G26" s="38"/>
      <c r="I26" s="52"/>
      <c r="J26" s="24" t="s">
        <v>329</v>
      </c>
      <c r="K26" s="24"/>
      <c r="L26" s="24"/>
      <c r="M26" s="25"/>
      <c r="N26" s="28">
        <v>0</v>
      </c>
      <c r="O26" s="28">
        <v>0</v>
      </c>
      <c r="P26" s="29">
        <v>0</v>
      </c>
    </row>
    <row r="27" spans="1:16">
      <c r="B27" s="1"/>
      <c r="C27" s="1"/>
      <c r="D27" s="1"/>
      <c r="E27" s="1"/>
      <c r="F27" s="1"/>
      <c r="G27" s="1"/>
    </row>
    <row r="28" spans="1:16">
      <c r="D28" s="1"/>
      <c r="E28" s="1"/>
      <c r="F28" s="1"/>
      <c r="G28" s="1"/>
    </row>
    <row r="29" spans="1:16" ht="18.75" customHeight="1">
      <c r="D29" s="1"/>
      <c r="E29" s="1"/>
      <c r="F29" s="1"/>
      <c r="G29" s="1"/>
    </row>
    <row r="30" spans="1:16" ht="14.25" customHeight="1">
      <c r="B30" s="1"/>
      <c r="C30" s="1"/>
      <c r="D30" s="1"/>
      <c r="E30" s="1"/>
      <c r="F30" s="1"/>
      <c r="G30" s="1"/>
    </row>
    <row r="31" spans="1:16" ht="45.75" customHeight="1">
      <c r="B31" s="1"/>
      <c r="C31" s="1"/>
      <c r="D31" s="1"/>
      <c r="E31" s="1"/>
      <c r="F31" s="1"/>
      <c r="G31" s="1"/>
      <c r="L31" s="3"/>
      <c r="M31" s="3"/>
      <c r="N31" s="3"/>
      <c r="O31" s="3"/>
      <c r="P31" s="3"/>
    </row>
    <row r="32" spans="1:16" ht="14.25" customHeight="1">
      <c r="B32" s="1"/>
      <c r="C32" s="1"/>
      <c r="D32" s="1"/>
      <c r="E32" s="1"/>
      <c r="F32" s="1"/>
      <c r="G32" s="1"/>
      <c r="L32" s="3"/>
      <c r="M32" s="3"/>
      <c r="N32" s="3"/>
      <c r="O32" s="3"/>
      <c r="P32" s="3"/>
    </row>
    <row r="33" spans="2:16" ht="14.25" customHeight="1">
      <c r="B33" s="1"/>
      <c r="C33" s="1"/>
      <c r="D33" s="1"/>
      <c r="E33" s="1"/>
      <c r="F33" s="1"/>
      <c r="G33" s="1"/>
      <c r="L33" s="3"/>
      <c r="M33" s="3"/>
      <c r="N33" s="3"/>
      <c r="O33" s="3"/>
      <c r="P33" s="3"/>
    </row>
    <row r="34" spans="2:16">
      <c r="B34" s="1"/>
      <c r="C34" s="1"/>
      <c r="D34" s="1"/>
      <c r="E34" s="1"/>
      <c r="F34" s="1"/>
      <c r="G34" s="1"/>
      <c r="L34" s="3"/>
      <c r="M34" s="3"/>
      <c r="N34" s="3"/>
      <c r="O34" s="3"/>
      <c r="P34" s="3"/>
    </row>
    <row r="35" spans="2:16" ht="18.75" customHeight="1">
      <c r="B35" s="1"/>
      <c r="C35" s="1"/>
      <c r="D35" s="1"/>
      <c r="E35" s="1"/>
      <c r="F35" s="1"/>
      <c r="G35" s="1"/>
      <c r="L35" s="3"/>
      <c r="M35" s="3"/>
      <c r="N35" s="3"/>
      <c r="O35" s="3"/>
      <c r="P35" s="3"/>
    </row>
    <row r="36" spans="2:16" ht="14.25" customHeight="1">
      <c r="B36" s="1"/>
      <c r="C36" s="1"/>
      <c r="D36" s="1"/>
      <c r="E36" s="1"/>
      <c r="F36" s="1"/>
      <c r="G36" s="1"/>
      <c r="L36" s="3"/>
      <c r="M36" s="3"/>
      <c r="N36" s="3"/>
      <c r="O36" s="3"/>
      <c r="P36" s="3"/>
    </row>
    <row r="37" spans="2:16" ht="42.75" customHeight="1">
      <c r="B37" s="1"/>
      <c r="C37" s="1"/>
      <c r="D37" s="1"/>
      <c r="E37" s="1"/>
      <c r="F37" s="1"/>
      <c r="G37" s="1"/>
      <c r="I37" s="3"/>
      <c r="J37" s="3"/>
      <c r="K37" s="3"/>
      <c r="L37" s="3"/>
      <c r="M37" s="3"/>
      <c r="N37" s="3"/>
      <c r="O37" s="3"/>
      <c r="P37" s="3"/>
    </row>
    <row r="38" spans="2:16">
      <c r="B38" s="1"/>
      <c r="C38" s="1"/>
      <c r="D38" s="1"/>
      <c r="E38" s="1"/>
      <c r="F38" s="1"/>
      <c r="G38" s="1"/>
      <c r="I38" s="3"/>
      <c r="J38" s="26"/>
      <c r="K38" s="26"/>
      <c r="L38" s="26"/>
      <c r="M38" s="26"/>
      <c r="N38" s="26"/>
      <c r="O38" s="26"/>
    </row>
    <row r="39" spans="2:16">
      <c r="B39" s="1"/>
      <c r="C39" s="1"/>
      <c r="D39" s="1"/>
      <c r="E39" s="1"/>
      <c r="F39" s="1"/>
      <c r="G39" s="1"/>
    </row>
    <row r="40" spans="2:16">
      <c r="B40" s="1"/>
      <c r="C40" s="1"/>
      <c r="D40" s="1"/>
      <c r="E40" s="1"/>
      <c r="F40" s="1"/>
      <c r="G40" s="1"/>
    </row>
    <row r="41" spans="2:16">
      <c r="B41" s="1"/>
      <c r="C41" s="1"/>
      <c r="D41" s="1"/>
      <c r="E41" s="1"/>
      <c r="F41" s="1"/>
      <c r="G41" s="1"/>
    </row>
  </sheetData>
  <mergeCells count="18">
    <mergeCell ref="A1:G1"/>
    <mergeCell ref="I1:P1"/>
    <mergeCell ref="B2:G2"/>
    <mergeCell ref="K2:P2"/>
    <mergeCell ref="K20:P20"/>
    <mergeCell ref="B3:D3"/>
    <mergeCell ref="E3:G3"/>
    <mergeCell ref="K3:M3"/>
    <mergeCell ref="N3:P3"/>
    <mergeCell ref="I5:I6"/>
    <mergeCell ref="I7:I8"/>
    <mergeCell ref="I19:P19"/>
    <mergeCell ref="B21:C21"/>
    <mergeCell ref="D21:E21"/>
    <mergeCell ref="B20:E20"/>
    <mergeCell ref="A19:E19"/>
    <mergeCell ref="N21:P21"/>
    <mergeCell ref="K21:M21"/>
  </mergeCells>
  <pageMargins left="0.7" right="0.7" top="0.75" bottom="0.75" header="0.3" footer="0.3"/>
  <pageSetup scale="65" orientation="landscape" r:id="rId1"/>
  <headerFooter>
    <oddHeader>&amp;C&amp;"Century Schoolbook,Bold"&amp;14Pacific Gas and Electric Company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70"/>
  <sheetViews>
    <sheetView zoomScale="90" zoomScaleNormal="90" workbookViewId="0">
      <selection activeCell="G45" sqref="G45"/>
    </sheetView>
  </sheetViews>
  <sheetFormatPr defaultColWidth="9.140625" defaultRowHeight="12.75"/>
  <cols>
    <col min="1" max="1" width="29.5703125" style="198" customWidth="1"/>
    <col min="2" max="2" width="18.5703125" style="198" bestFit="1" customWidth="1"/>
    <col min="3" max="3" width="22.140625" style="198" customWidth="1"/>
    <col min="4" max="4" width="16.42578125" style="198" customWidth="1"/>
    <col min="5" max="5" width="12.85546875" style="198" customWidth="1"/>
    <col min="6" max="6" width="11.28515625" style="198" bestFit="1" customWidth="1"/>
    <col min="7" max="7" width="19.28515625" style="198" customWidth="1"/>
    <col min="8" max="16384" width="9.140625" style="198"/>
  </cols>
  <sheetData>
    <row r="1" spans="1:7" ht="65.25" customHeight="1">
      <c r="A1" s="1183" t="s">
        <v>947</v>
      </c>
      <c r="B1" s="1183"/>
      <c r="C1" s="1183"/>
      <c r="D1" s="1183"/>
      <c r="E1" s="1183"/>
      <c r="F1" s="1183"/>
      <c r="G1" s="1183"/>
    </row>
    <row r="2" spans="1:7" ht="14.45" customHeight="1" thickBot="1">
      <c r="A2" s="1184" t="s">
        <v>863</v>
      </c>
      <c r="B2" s="1184"/>
      <c r="C2" s="1184"/>
      <c r="D2" s="1184"/>
      <c r="E2" s="1184"/>
      <c r="F2" s="1184"/>
      <c r="G2" s="1184"/>
    </row>
    <row r="3" spans="1:7" ht="15">
      <c r="A3" s="199"/>
      <c r="B3" s="200"/>
      <c r="C3" s="1185" t="s">
        <v>1174</v>
      </c>
      <c r="D3" s="1186"/>
      <c r="E3" s="1186"/>
      <c r="F3" s="1187"/>
      <c r="G3" s="200"/>
    </row>
    <row r="4" spans="1:7" ht="33.6" customHeight="1" thickBot="1">
      <c r="A4" s="201" t="s">
        <v>69</v>
      </c>
      <c r="B4" s="202" t="s">
        <v>686</v>
      </c>
      <c r="C4" s="202" t="s">
        <v>687</v>
      </c>
      <c r="D4" s="203" t="s">
        <v>688</v>
      </c>
      <c r="E4" s="203" t="s">
        <v>689</v>
      </c>
      <c r="F4" s="203" t="s">
        <v>690</v>
      </c>
      <c r="G4" s="204" t="s">
        <v>1175</v>
      </c>
    </row>
    <row r="5" spans="1:7" ht="15.75" thickBot="1">
      <c r="A5" s="205" t="s">
        <v>691</v>
      </c>
      <c r="B5" s="206"/>
      <c r="C5" s="206"/>
      <c r="D5" s="206"/>
      <c r="E5" s="206"/>
      <c r="F5" s="206"/>
      <c r="G5" s="206"/>
    </row>
    <row r="6" spans="1:7" ht="15.75" thickBot="1">
      <c r="A6" s="207" t="s">
        <v>692</v>
      </c>
      <c r="B6" s="208"/>
      <c r="C6" s="209"/>
      <c r="D6" s="209"/>
      <c r="E6" s="209"/>
      <c r="F6" s="209"/>
      <c r="G6" s="210"/>
    </row>
    <row r="7" spans="1:7" ht="15">
      <c r="A7" s="211"/>
      <c r="B7" s="212" t="s">
        <v>693</v>
      </c>
      <c r="C7" s="213">
        <v>28131</v>
      </c>
      <c r="D7" s="214">
        <v>11.08976886</v>
      </c>
      <c r="E7" s="214">
        <v>2.4059111</v>
      </c>
      <c r="F7" s="214">
        <v>0.59963551999999998</v>
      </c>
      <c r="G7" s="215">
        <v>32692053.55054592</v>
      </c>
    </row>
    <row r="8" spans="1:7" ht="15">
      <c r="A8" s="216"/>
      <c r="B8" s="217" t="s">
        <v>694</v>
      </c>
      <c r="C8" s="213">
        <v>612</v>
      </c>
      <c r="D8" s="218">
        <v>0.16984208000000001</v>
      </c>
      <c r="E8" s="218">
        <v>2.12813E-2</v>
      </c>
      <c r="F8" s="218">
        <v>7.3679799999999997E-3</v>
      </c>
      <c r="G8" s="215">
        <v>521760.99022942455</v>
      </c>
    </row>
    <row r="9" spans="1:7" ht="15.75" thickBot="1">
      <c r="A9" s="219"/>
      <c r="B9" s="220" t="s">
        <v>695</v>
      </c>
      <c r="C9" s="213">
        <v>3925</v>
      </c>
      <c r="D9" s="221">
        <v>1.32861037</v>
      </c>
      <c r="E9" s="221">
        <v>0.282138</v>
      </c>
      <c r="F9" s="221">
        <v>7.6034470000000007E-2</v>
      </c>
      <c r="G9" s="215">
        <v>3602726.3978816387</v>
      </c>
    </row>
    <row r="10" spans="1:7" ht="15.75" thickBot="1">
      <c r="A10" s="207" t="s">
        <v>696</v>
      </c>
      <c r="B10" s="222"/>
      <c r="C10" s="209"/>
      <c r="D10" s="209"/>
      <c r="E10" s="209"/>
      <c r="F10" s="209"/>
      <c r="G10" s="210"/>
    </row>
    <row r="11" spans="1:7" ht="15">
      <c r="A11" s="211"/>
      <c r="B11" s="212" t="s">
        <v>697</v>
      </c>
      <c r="C11" s="213">
        <v>29769</v>
      </c>
      <c r="D11" s="223">
        <v>13.028795029999999</v>
      </c>
      <c r="E11" s="223">
        <v>2.4958328999999999</v>
      </c>
      <c r="F11" s="223">
        <v>0.61020878999999995</v>
      </c>
      <c r="G11" s="215">
        <v>31509774.117784616</v>
      </c>
    </row>
    <row r="12" spans="1:7" ht="15">
      <c r="A12" s="216"/>
      <c r="B12" s="217" t="s">
        <v>694</v>
      </c>
      <c r="C12" s="213">
        <v>21138</v>
      </c>
      <c r="D12" s="223">
        <v>5.7718977000000002</v>
      </c>
      <c r="E12" s="223">
        <v>0.59512379999999998</v>
      </c>
      <c r="F12" s="223">
        <v>0.25150245999999998</v>
      </c>
      <c r="G12" s="215">
        <v>16061280.171965994</v>
      </c>
    </row>
    <row r="13" spans="1:7" ht="15">
      <c r="A13" s="216"/>
      <c r="B13" s="217" t="s">
        <v>698</v>
      </c>
      <c r="C13" s="213">
        <v>463</v>
      </c>
      <c r="D13" s="223">
        <v>0.17265699000000001</v>
      </c>
      <c r="E13" s="223">
        <v>4.6792199999999999E-2</v>
      </c>
      <c r="F13" s="223">
        <v>8.88217E-3</v>
      </c>
      <c r="G13" s="215">
        <v>392859.52026358742</v>
      </c>
    </row>
    <row r="14" spans="1:7" ht="15.75" thickBot="1">
      <c r="A14" s="205" t="s">
        <v>699</v>
      </c>
      <c r="B14" s="224"/>
      <c r="C14" s="206"/>
      <c r="D14" s="225"/>
      <c r="E14" s="225"/>
      <c r="F14" s="225"/>
      <c r="G14" s="206"/>
    </row>
    <row r="15" spans="1:7" ht="15.75" thickBot="1">
      <c r="A15" s="207" t="s">
        <v>692</v>
      </c>
      <c r="B15" s="222"/>
      <c r="C15" s="209"/>
      <c r="D15" s="226"/>
      <c r="E15" s="226"/>
      <c r="F15" s="226"/>
      <c r="G15" s="210"/>
    </row>
    <row r="16" spans="1:7" ht="15">
      <c r="A16" s="211"/>
      <c r="B16" s="212" t="s">
        <v>693</v>
      </c>
      <c r="C16" s="227">
        <v>8047</v>
      </c>
      <c r="D16" s="223">
        <v>3.9620162900000002</v>
      </c>
      <c r="E16" s="223">
        <v>1.0863974999999999</v>
      </c>
      <c r="F16" s="223">
        <v>1.07314E-3</v>
      </c>
      <c r="G16" s="215">
        <v>5532290.4793953989</v>
      </c>
    </row>
    <row r="17" spans="1:7" ht="15">
      <c r="A17" s="216"/>
      <c r="B17" s="217" t="s">
        <v>694</v>
      </c>
      <c r="C17" s="228">
        <v>147</v>
      </c>
      <c r="D17" s="218">
        <v>6.073195E-2</v>
      </c>
      <c r="E17" s="218">
        <v>5.751E-3</v>
      </c>
      <c r="F17" s="218">
        <v>0</v>
      </c>
      <c r="G17" s="215">
        <v>101507.94343724966</v>
      </c>
    </row>
    <row r="18" spans="1:7" ht="15.75" thickBot="1">
      <c r="A18" s="219"/>
      <c r="B18" s="220" t="s">
        <v>695</v>
      </c>
      <c r="C18" s="229">
        <v>1889</v>
      </c>
      <c r="D18" s="221">
        <v>0.78651163999999996</v>
      </c>
      <c r="E18" s="221">
        <v>0.20201189999999999</v>
      </c>
      <c r="F18" s="221">
        <v>5.791E-5</v>
      </c>
      <c r="G18" s="215">
        <v>1165500.4151861742</v>
      </c>
    </row>
    <row r="19" spans="1:7" ht="15.75" thickBot="1">
      <c r="A19" s="207" t="s">
        <v>696</v>
      </c>
      <c r="B19" s="222"/>
      <c r="C19" s="209"/>
      <c r="D19" s="226"/>
      <c r="E19" s="226"/>
      <c r="F19" s="226"/>
      <c r="G19" s="210"/>
    </row>
    <row r="20" spans="1:7" ht="15">
      <c r="A20" s="211"/>
      <c r="B20" s="212" t="s">
        <v>697</v>
      </c>
      <c r="C20" s="227">
        <v>5950</v>
      </c>
      <c r="D20" s="223">
        <v>3.28475677</v>
      </c>
      <c r="E20" s="223">
        <v>0.81193579999999999</v>
      </c>
      <c r="F20" s="223">
        <v>9.1982000000000001E-4</v>
      </c>
      <c r="G20" s="215">
        <v>4709187.5410503028</v>
      </c>
    </row>
    <row r="21" spans="1:7" ht="15">
      <c r="A21" s="216"/>
      <c r="B21" s="217" t="s">
        <v>694</v>
      </c>
      <c r="C21" s="228">
        <v>4530</v>
      </c>
      <c r="D21" s="218">
        <v>1.7954063</v>
      </c>
      <c r="E21" s="218">
        <v>0.1552163</v>
      </c>
      <c r="F21" s="218">
        <v>5.2E-7</v>
      </c>
      <c r="G21" s="215">
        <v>3003349.845591452</v>
      </c>
    </row>
    <row r="22" spans="1:7" ht="15">
      <c r="A22" s="216"/>
      <c r="B22" s="217" t="s">
        <v>698</v>
      </c>
      <c r="C22" s="228">
        <v>909</v>
      </c>
      <c r="D22" s="218">
        <v>0.44583520999999998</v>
      </c>
      <c r="E22" s="218">
        <v>0.1332989</v>
      </c>
      <c r="F22" s="218">
        <v>1.3679999999999999E-5</v>
      </c>
      <c r="G22" s="215">
        <v>660518.83980836463</v>
      </c>
    </row>
    <row r="23" spans="1:7" ht="15.75" thickBot="1">
      <c r="A23" s="205" t="s">
        <v>700</v>
      </c>
      <c r="B23" s="224"/>
      <c r="C23" s="206"/>
      <c r="D23" s="225"/>
      <c r="E23" s="225"/>
      <c r="F23" s="225"/>
      <c r="G23" s="206"/>
    </row>
    <row r="24" spans="1:7" ht="15.75" thickBot="1">
      <c r="A24" s="207" t="s">
        <v>692</v>
      </c>
      <c r="B24" s="222"/>
      <c r="C24" s="209"/>
      <c r="D24" s="230"/>
      <c r="E24" s="231"/>
      <c r="F24" s="231"/>
      <c r="G24" s="232"/>
    </row>
    <row r="25" spans="1:7" ht="15">
      <c r="A25" s="211"/>
      <c r="B25" s="212" t="s">
        <v>693</v>
      </c>
      <c r="C25" s="213">
        <v>6523</v>
      </c>
      <c r="D25" s="223">
        <v>0.45705676000000001</v>
      </c>
      <c r="E25" s="233">
        <v>1.4645999999999999E-2</v>
      </c>
      <c r="F25" s="233">
        <v>0.15542381</v>
      </c>
      <c r="G25" s="215">
        <v>4843211.9358959747</v>
      </c>
    </row>
    <row r="26" spans="1:7" ht="15">
      <c r="A26" s="216"/>
      <c r="B26" s="217" t="s">
        <v>694</v>
      </c>
      <c r="C26" s="234">
        <v>33</v>
      </c>
      <c r="D26" s="218">
        <v>1.4198100000000001E-3</v>
      </c>
      <c r="E26" s="235">
        <v>0</v>
      </c>
      <c r="F26" s="235">
        <v>4.4159000000000001E-4</v>
      </c>
      <c r="G26" s="215">
        <v>13928.582079659947</v>
      </c>
    </row>
    <row r="27" spans="1:7" ht="15.75" thickBot="1">
      <c r="A27" s="219"/>
      <c r="B27" s="220" t="s">
        <v>695</v>
      </c>
      <c r="C27" s="236">
        <v>730</v>
      </c>
      <c r="D27" s="221">
        <v>3.4239949999999998E-2</v>
      </c>
      <c r="E27" s="237">
        <v>0</v>
      </c>
      <c r="F27" s="237">
        <v>1.5651620000000002E-2</v>
      </c>
      <c r="G27" s="215">
        <v>391949.3841304424</v>
      </c>
    </row>
    <row r="28" spans="1:7" ht="15.75" thickBot="1">
      <c r="A28" s="207" t="s">
        <v>696</v>
      </c>
      <c r="B28" s="222"/>
      <c r="C28" s="209"/>
      <c r="D28" s="231"/>
      <c r="E28" s="231"/>
      <c r="F28" s="231"/>
      <c r="G28" s="232"/>
    </row>
    <row r="29" spans="1:7" ht="15">
      <c r="A29" s="211"/>
      <c r="B29" s="212" t="s">
        <v>697</v>
      </c>
      <c r="C29" s="213">
        <v>5652</v>
      </c>
      <c r="D29" s="238">
        <v>0.37868048999999998</v>
      </c>
      <c r="E29" s="239">
        <v>1.3606999999999999E-2</v>
      </c>
      <c r="F29" s="239">
        <v>0.13807322</v>
      </c>
      <c r="G29" s="215">
        <v>3619014.6304377643</v>
      </c>
    </row>
    <row r="30" spans="1:7" ht="15">
      <c r="A30" s="216"/>
      <c r="B30" s="217" t="s">
        <v>694</v>
      </c>
      <c r="C30" s="234">
        <v>5009</v>
      </c>
      <c r="D30" s="218">
        <v>0.30239032999999998</v>
      </c>
      <c r="E30" s="218">
        <v>2.2499999999999999E-4</v>
      </c>
      <c r="F30" s="218">
        <v>7.3914709999999995E-2</v>
      </c>
      <c r="G30" s="215">
        <v>2380960.7285402892</v>
      </c>
    </row>
    <row r="31" spans="1:7" ht="15">
      <c r="A31" s="216"/>
      <c r="B31" s="217" t="s">
        <v>698</v>
      </c>
      <c r="C31" s="234">
        <v>82</v>
      </c>
      <c r="D31" s="218">
        <v>2.8278700000000001E-3</v>
      </c>
      <c r="E31" s="218">
        <v>0</v>
      </c>
      <c r="F31" s="218">
        <v>1.61385E-3</v>
      </c>
      <c r="G31" s="215">
        <v>29550.275775720151</v>
      </c>
    </row>
    <row r="32" spans="1:7" ht="15.75" thickBot="1">
      <c r="A32" s="240"/>
      <c r="B32" s="241"/>
      <c r="C32" s="242"/>
      <c r="D32" s="243"/>
      <c r="E32" s="243"/>
      <c r="F32" s="244"/>
      <c r="G32" s="244"/>
    </row>
    <row r="33" spans="1:7" ht="15.75" thickBot="1">
      <c r="A33" s="245" t="s">
        <v>701</v>
      </c>
      <c r="B33" s="246"/>
      <c r="C33" s="247">
        <v>123539</v>
      </c>
      <c r="D33" s="248">
        <v>43.0734444</v>
      </c>
      <c r="E33" s="248">
        <v>8.2701686999999993</v>
      </c>
      <c r="F33" s="248">
        <v>1.9408152599999999</v>
      </c>
      <c r="G33" s="249">
        <v>111231425.34999998</v>
      </c>
    </row>
    <row r="34" spans="1:7" ht="15">
      <c r="A34" s="250"/>
      <c r="B34" s="251"/>
      <c r="C34" s="252"/>
      <c r="D34" s="253"/>
      <c r="E34" s="253"/>
      <c r="F34" s="253"/>
      <c r="G34" s="254"/>
    </row>
    <row r="35" spans="1:7" ht="15">
      <c r="A35" s="250"/>
      <c r="B35" s="255"/>
      <c r="C35" s="256"/>
      <c r="D35" s="256"/>
      <c r="E35" s="256"/>
      <c r="F35" s="257"/>
      <c r="G35" s="257"/>
    </row>
    <row r="36" spans="1:7" ht="15.75" thickBot="1">
      <c r="A36" s="1188" t="s">
        <v>862</v>
      </c>
      <c r="B36" s="1188"/>
      <c r="C36" s="1188"/>
      <c r="D36" s="1188"/>
      <c r="E36" s="1188"/>
      <c r="F36" s="257"/>
      <c r="G36" s="257"/>
    </row>
    <row r="37" spans="1:7" ht="15">
      <c r="A37" s="1189" t="s">
        <v>702</v>
      </c>
      <c r="B37" s="1190"/>
      <c r="C37" s="1190"/>
      <c r="D37" s="1190"/>
      <c r="E37" s="1191"/>
      <c r="F37" s="257"/>
      <c r="G37" s="257"/>
    </row>
    <row r="38" spans="1:7" ht="92.45" customHeight="1">
      <c r="A38" s="258" t="s">
        <v>32</v>
      </c>
      <c r="B38" s="202" t="s">
        <v>1050</v>
      </c>
      <c r="C38" s="202" t="s">
        <v>1051</v>
      </c>
      <c r="D38" s="202" t="s">
        <v>1052</v>
      </c>
      <c r="E38" s="259" t="s">
        <v>703</v>
      </c>
      <c r="F38" s="257"/>
      <c r="G38" s="257"/>
    </row>
    <row r="39" spans="1:7" ht="15">
      <c r="A39" s="260">
        <v>2002</v>
      </c>
      <c r="B39" s="261">
        <v>70683</v>
      </c>
      <c r="C39" s="262" t="s">
        <v>855</v>
      </c>
      <c r="D39" s="263"/>
      <c r="E39" s="264"/>
      <c r="F39" s="257"/>
      <c r="G39" s="257"/>
    </row>
    <row r="40" spans="1:7" ht="15">
      <c r="A40" s="260">
        <v>2003</v>
      </c>
      <c r="B40" s="261">
        <v>47271</v>
      </c>
      <c r="C40" s="262" t="s">
        <v>855</v>
      </c>
      <c r="D40" s="265"/>
      <c r="E40" s="264"/>
      <c r="F40" s="257"/>
      <c r="G40" s="257"/>
    </row>
    <row r="41" spans="1:7" ht="15">
      <c r="A41" s="260">
        <v>2004</v>
      </c>
      <c r="B41" s="261">
        <v>48456</v>
      </c>
      <c r="C41" s="262" t="s">
        <v>855</v>
      </c>
      <c r="D41" s="265"/>
      <c r="E41" s="264"/>
      <c r="F41" s="257"/>
      <c r="G41" s="257"/>
    </row>
    <row r="42" spans="1:7" ht="15">
      <c r="A42" s="260">
        <v>2005</v>
      </c>
      <c r="B42" s="261">
        <v>57700</v>
      </c>
      <c r="C42" s="262" t="s">
        <v>855</v>
      </c>
      <c r="D42" s="265"/>
      <c r="E42" s="264"/>
      <c r="F42" s="257"/>
      <c r="G42" s="257"/>
    </row>
    <row r="43" spans="1:7" ht="15">
      <c r="A43" s="260">
        <v>2006</v>
      </c>
      <c r="B43" s="261">
        <v>66043</v>
      </c>
      <c r="C43" s="262" t="s">
        <v>855</v>
      </c>
      <c r="D43" s="263"/>
      <c r="E43" s="264"/>
      <c r="F43" s="257"/>
      <c r="G43" s="257"/>
    </row>
    <row r="44" spans="1:7" ht="15">
      <c r="A44" s="260">
        <v>2007</v>
      </c>
      <c r="B44" s="261">
        <v>63319</v>
      </c>
      <c r="C44" s="262" t="s">
        <v>855</v>
      </c>
      <c r="D44" s="263"/>
      <c r="E44" s="264"/>
      <c r="F44" s="257"/>
      <c r="G44" s="257"/>
    </row>
    <row r="45" spans="1:7" ht="15">
      <c r="A45" s="260">
        <v>2008</v>
      </c>
      <c r="B45" s="261">
        <v>61034</v>
      </c>
      <c r="C45" s="262" t="s">
        <v>855</v>
      </c>
      <c r="D45" s="263"/>
      <c r="E45" s="264"/>
      <c r="F45" s="257"/>
      <c r="G45" s="257"/>
    </row>
    <row r="46" spans="1:7" ht="15">
      <c r="A46" s="260">
        <v>2009</v>
      </c>
      <c r="B46" s="261">
        <v>81308</v>
      </c>
      <c r="C46" s="266">
        <v>2946</v>
      </c>
      <c r="D46" s="267"/>
      <c r="E46" s="268"/>
      <c r="F46" s="257"/>
      <c r="G46" s="257"/>
    </row>
    <row r="47" spans="1:7" ht="15">
      <c r="A47" s="260">
        <v>2010</v>
      </c>
      <c r="B47" s="261">
        <v>133329</v>
      </c>
      <c r="C47" s="266">
        <v>8272</v>
      </c>
      <c r="D47" s="267"/>
      <c r="E47" s="268"/>
      <c r="F47" s="257"/>
      <c r="G47" s="257"/>
    </row>
    <row r="48" spans="1:7" ht="15">
      <c r="A48" s="260">
        <v>2011</v>
      </c>
      <c r="B48" s="261">
        <v>128071</v>
      </c>
      <c r="C48" s="266">
        <v>11535</v>
      </c>
      <c r="D48" s="267"/>
      <c r="E48" s="268"/>
      <c r="F48" s="257"/>
      <c r="G48" s="257"/>
    </row>
    <row r="49" spans="1:7" ht="15">
      <c r="A49" s="260">
        <v>2012</v>
      </c>
      <c r="B49" s="261">
        <v>115229</v>
      </c>
      <c r="C49" s="266">
        <v>10549</v>
      </c>
      <c r="D49" s="269"/>
      <c r="E49" s="268"/>
      <c r="F49" s="257"/>
      <c r="G49" s="257"/>
    </row>
    <row r="50" spans="1:7" ht="15">
      <c r="A50" s="260">
        <v>2013</v>
      </c>
      <c r="B50" s="261">
        <v>123566</v>
      </c>
      <c r="C50" s="266">
        <v>40364</v>
      </c>
      <c r="D50" s="269"/>
      <c r="E50" s="268"/>
      <c r="F50" s="257"/>
      <c r="G50" s="257"/>
    </row>
    <row r="51" spans="1:7" ht="15">
      <c r="A51" s="260">
        <v>2014</v>
      </c>
      <c r="B51" s="261">
        <v>123539</v>
      </c>
      <c r="C51" s="266">
        <v>64940</v>
      </c>
      <c r="D51" s="270">
        <v>119940</v>
      </c>
      <c r="E51" s="271">
        <f>SUM(B51/D51)</f>
        <v>1.0300066700016675</v>
      </c>
      <c r="F51" s="257"/>
      <c r="G51" s="257"/>
    </row>
    <row r="52" spans="1:7" ht="15">
      <c r="A52" s="260">
        <v>2015</v>
      </c>
      <c r="B52" s="1121"/>
      <c r="C52" s="1122"/>
      <c r="D52" s="269"/>
      <c r="E52" s="268"/>
      <c r="F52" s="257"/>
      <c r="G52" s="257"/>
    </row>
    <row r="53" spans="1:7" ht="15">
      <c r="A53" s="260">
        <v>2016</v>
      </c>
      <c r="B53" s="1121"/>
      <c r="C53" s="1122"/>
      <c r="D53" s="269"/>
      <c r="E53" s="268"/>
      <c r="F53" s="257"/>
      <c r="G53" s="257"/>
    </row>
    <row r="54" spans="1:7" ht="15">
      <c r="A54" s="260">
        <v>2017</v>
      </c>
      <c r="B54" s="1121"/>
      <c r="C54" s="1123"/>
      <c r="D54" s="269"/>
      <c r="E54" s="268"/>
      <c r="F54" s="257"/>
      <c r="G54" s="257"/>
    </row>
    <row r="55" spans="1:7" ht="15">
      <c r="A55" s="260">
        <v>2018</v>
      </c>
      <c r="B55" s="1121"/>
      <c r="C55" s="1122"/>
      <c r="D55" s="269"/>
      <c r="E55" s="268"/>
      <c r="F55" s="257"/>
      <c r="G55" s="257"/>
    </row>
    <row r="56" spans="1:7" ht="15">
      <c r="A56" s="260">
        <v>2019</v>
      </c>
      <c r="B56" s="1121"/>
      <c r="C56" s="1122"/>
      <c r="D56" s="269"/>
      <c r="E56" s="268"/>
      <c r="F56" s="257"/>
      <c r="G56" s="257"/>
    </row>
    <row r="57" spans="1:7" ht="15">
      <c r="A57" s="260">
        <v>2020</v>
      </c>
      <c r="B57" s="1121"/>
      <c r="C57" s="1122"/>
      <c r="D57" s="269"/>
      <c r="E57" s="268"/>
      <c r="F57" s="257"/>
      <c r="G57" s="257"/>
    </row>
    <row r="58" spans="1:7" ht="15.75" thickBot="1">
      <c r="A58" s="272" t="s">
        <v>704</v>
      </c>
      <c r="B58" s="273">
        <f>SUM(B39:B57)</f>
        <v>1119548</v>
      </c>
      <c r="C58" s="273">
        <f>SUM(C39:C57)</f>
        <v>138606</v>
      </c>
      <c r="D58" s="274"/>
      <c r="E58" s="275"/>
      <c r="F58" s="257"/>
      <c r="G58" s="257"/>
    </row>
    <row r="59" spans="1:7" ht="15">
      <c r="A59" s="250"/>
      <c r="B59" s="256"/>
      <c r="C59" s="276"/>
      <c r="D59" s="277"/>
      <c r="E59" s="278"/>
      <c r="F59" s="257"/>
      <c r="G59" s="257"/>
    </row>
    <row r="60" spans="1:7" ht="15">
      <c r="A60" s="1192" t="s">
        <v>856</v>
      </c>
      <c r="B60" s="1193"/>
      <c r="C60" s="1193"/>
      <c r="D60" s="1193"/>
      <c r="E60" s="1193"/>
      <c r="F60" s="257"/>
      <c r="G60" s="257"/>
    </row>
    <row r="61" spans="1:7" ht="15">
      <c r="A61" s="1179" t="s">
        <v>705</v>
      </c>
      <c r="B61" s="1180"/>
      <c r="C61" s="1180"/>
      <c r="D61" s="1180"/>
      <c r="E61" s="1180"/>
      <c r="F61" s="257"/>
      <c r="G61" s="257"/>
    </row>
    <row r="62" spans="1:7" ht="42" customHeight="1">
      <c r="A62" s="1194" t="s">
        <v>857</v>
      </c>
      <c r="B62" s="1194"/>
      <c r="C62" s="1194"/>
      <c r="D62" s="1194"/>
      <c r="E62" s="1194"/>
      <c r="F62" s="1194"/>
      <c r="G62" s="1194"/>
    </row>
    <row r="63" spans="1:7" ht="15">
      <c r="A63" s="1181" t="s">
        <v>1053</v>
      </c>
      <c r="B63" s="1180"/>
      <c r="C63" s="1180"/>
      <c r="D63" s="1180"/>
      <c r="E63" s="1180"/>
      <c r="F63" s="257"/>
      <c r="G63" s="257"/>
    </row>
    <row r="64" spans="1:7" ht="15">
      <c r="A64" s="279"/>
      <c r="B64" s="280"/>
      <c r="C64" s="280"/>
      <c r="D64" s="280"/>
      <c r="E64" s="280"/>
      <c r="F64" s="257"/>
      <c r="G64" s="257"/>
    </row>
    <row r="65" spans="1:7" ht="15">
      <c r="A65" s="255"/>
      <c r="B65" s="257"/>
      <c r="C65" s="256"/>
      <c r="D65" s="257"/>
      <c r="E65" s="257"/>
      <c r="F65" s="257"/>
      <c r="G65" s="257"/>
    </row>
    <row r="66" spans="1:7" ht="15">
      <c r="A66" s="1182" t="s">
        <v>861</v>
      </c>
      <c r="B66" s="1182"/>
      <c r="C66" s="1182"/>
      <c r="D66" s="1182"/>
      <c r="E66" s="257"/>
      <c r="F66" s="257"/>
      <c r="G66" s="257"/>
    </row>
    <row r="67" spans="1:7" ht="90" customHeight="1">
      <c r="A67" s="281" t="s">
        <v>32</v>
      </c>
      <c r="B67" s="281" t="s">
        <v>706</v>
      </c>
      <c r="C67" s="281" t="s">
        <v>707</v>
      </c>
      <c r="D67" s="281" t="s">
        <v>708</v>
      </c>
      <c r="E67" s="257"/>
      <c r="F67" s="257"/>
      <c r="G67" s="257"/>
    </row>
    <row r="68" spans="1:7" ht="15">
      <c r="A68" s="282">
        <v>2014</v>
      </c>
      <c r="B68" s="283" t="s">
        <v>858</v>
      </c>
      <c r="C68" s="284">
        <v>100755</v>
      </c>
      <c r="D68" s="284">
        <v>2536</v>
      </c>
    </row>
    <row r="69" spans="1:7" ht="15">
      <c r="A69" s="282">
        <v>2014</v>
      </c>
      <c r="B69" s="283" t="s">
        <v>859</v>
      </c>
      <c r="C69" s="284">
        <v>5558</v>
      </c>
      <c r="D69" s="285">
        <v>256</v>
      </c>
    </row>
    <row r="70" spans="1:7" ht="15">
      <c r="A70" s="282">
        <v>2014</v>
      </c>
      <c r="B70" s="286" t="s">
        <v>860</v>
      </c>
      <c r="C70" s="285">
        <v>0</v>
      </c>
      <c r="D70" s="285">
        <v>0</v>
      </c>
    </row>
  </sheetData>
  <mergeCells count="10">
    <mergeCell ref="A61:E61"/>
    <mergeCell ref="A63:E63"/>
    <mergeCell ref="A66:D66"/>
    <mergeCell ref="A1:G1"/>
    <mergeCell ref="A2:G2"/>
    <mergeCell ref="C3:F3"/>
    <mergeCell ref="A36:E36"/>
    <mergeCell ref="A37:E37"/>
    <mergeCell ref="A60:E60"/>
    <mergeCell ref="A62:G62"/>
  </mergeCells>
  <pageMargins left="0.7" right="0.7" top="0.75" bottom="0.75" header="0.3" footer="0.3"/>
  <pageSetup scale="57" orientation="portrait" r:id="rId1"/>
  <headerFooter>
    <oddHeader>&amp;C&amp;"Century Schoolbook,Bold"&amp;14Pacific Gas and Electric Company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G79"/>
  <sheetViews>
    <sheetView zoomScale="85" zoomScaleNormal="85" zoomScalePageLayoutView="90" workbookViewId="0">
      <selection activeCell="J73" sqref="J73"/>
    </sheetView>
  </sheetViews>
  <sheetFormatPr defaultColWidth="40.5703125" defaultRowHeight="15"/>
  <cols>
    <col min="1" max="1" width="36.5703125" style="727" customWidth="1"/>
    <col min="2" max="2" width="33.7109375" style="813" customWidth="1"/>
    <col min="3" max="3" width="12.5703125" style="780" customWidth="1"/>
    <col min="4" max="4" width="7.5703125" style="780" bestFit="1" customWidth="1"/>
    <col min="5" max="5" width="8.7109375" style="780" customWidth="1"/>
    <col min="6" max="6" width="10.5703125" style="780" customWidth="1"/>
    <col min="7" max="7" width="15.28515625" style="814" customWidth="1"/>
    <col min="8" max="8" width="4.5703125" style="780" customWidth="1"/>
    <col min="9" max="9" width="18.140625" style="780" customWidth="1"/>
    <col min="10" max="16384" width="40.5703125" style="780"/>
  </cols>
  <sheetData>
    <row r="1" spans="1:7" ht="62.25" customHeight="1">
      <c r="A1" s="1195" t="s">
        <v>1016</v>
      </c>
      <c r="B1" s="1195"/>
      <c r="C1" s="1195"/>
      <c r="D1" s="1195"/>
      <c r="E1" s="1195"/>
      <c r="F1" s="1195"/>
      <c r="G1" s="1195"/>
    </row>
    <row r="2" spans="1:7">
      <c r="A2" s="1196" t="s">
        <v>717</v>
      </c>
      <c r="B2" s="1151" t="s">
        <v>86</v>
      </c>
      <c r="C2" s="1151" t="s">
        <v>718</v>
      </c>
      <c r="D2" s="1197"/>
      <c r="E2" s="1197"/>
      <c r="F2" s="1197"/>
      <c r="G2" s="1198" t="s">
        <v>1015</v>
      </c>
    </row>
    <row r="3" spans="1:7" ht="30">
      <c r="A3" s="1196"/>
      <c r="B3" s="1151"/>
      <c r="C3" s="725" t="s">
        <v>41</v>
      </c>
      <c r="D3" s="725" t="s">
        <v>42</v>
      </c>
      <c r="E3" s="725" t="s">
        <v>43</v>
      </c>
      <c r="F3" s="725" t="s">
        <v>44</v>
      </c>
      <c r="G3" s="1199"/>
    </row>
    <row r="4" spans="1:7">
      <c r="A4" s="781" t="s">
        <v>719</v>
      </c>
      <c r="B4" s="782"/>
      <c r="C4" s="783"/>
      <c r="D4" s="783"/>
      <c r="E4" s="783"/>
      <c r="F4" s="782"/>
      <c r="G4" s="784"/>
    </row>
    <row r="5" spans="1:7" ht="30">
      <c r="A5" s="785" t="s">
        <v>720</v>
      </c>
      <c r="B5" s="786" t="s">
        <v>721</v>
      </c>
      <c r="C5" s="171" t="s">
        <v>504</v>
      </c>
      <c r="D5" s="171"/>
      <c r="E5" s="171"/>
      <c r="F5" s="787"/>
      <c r="G5" s="788">
        <v>319058.88999999984</v>
      </c>
    </row>
    <row r="6" spans="1:7">
      <c r="A6" s="785" t="s">
        <v>722</v>
      </c>
      <c r="B6" s="786" t="s">
        <v>723</v>
      </c>
      <c r="C6" s="171" t="s">
        <v>504</v>
      </c>
      <c r="D6" s="171"/>
      <c r="E6" s="171"/>
      <c r="F6" s="787"/>
      <c r="G6" s="788">
        <v>18541.420000000002</v>
      </c>
    </row>
    <row r="7" spans="1:7">
      <c r="A7" s="785" t="s">
        <v>724</v>
      </c>
      <c r="B7" s="786" t="s">
        <v>725</v>
      </c>
      <c r="C7" s="171" t="s">
        <v>504</v>
      </c>
      <c r="D7" s="171"/>
      <c r="E7" s="171"/>
      <c r="F7" s="787"/>
      <c r="G7" s="788">
        <v>49950.649999999936</v>
      </c>
    </row>
    <row r="8" spans="1:7" ht="61.9" customHeight="1">
      <c r="A8" s="785" t="s">
        <v>726</v>
      </c>
      <c r="B8" s="786" t="s">
        <v>1130</v>
      </c>
      <c r="C8" s="171" t="s">
        <v>504</v>
      </c>
      <c r="D8" s="171"/>
      <c r="E8" s="171" t="s">
        <v>504</v>
      </c>
      <c r="F8" s="787"/>
      <c r="G8" s="788">
        <v>726831.52</v>
      </c>
    </row>
    <row r="9" spans="1:7">
      <c r="A9" s="785" t="s">
        <v>727</v>
      </c>
      <c r="B9" s="786" t="s">
        <v>728</v>
      </c>
      <c r="C9" s="171" t="s">
        <v>504</v>
      </c>
      <c r="D9" s="171"/>
      <c r="E9" s="171"/>
      <c r="F9" s="787"/>
      <c r="G9" s="788">
        <v>274206.68000000011</v>
      </c>
    </row>
    <row r="10" spans="1:7">
      <c r="A10" s="785" t="s">
        <v>729</v>
      </c>
      <c r="B10" s="786" t="s">
        <v>413</v>
      </c>
      <c r="C10" s="171" t="s">
        <v>504</v>
      </c>
      <c r="D10" s="171"/>
      <c r="E10" s="171"/>
      <c r="F10" s="787"/>
      <c r="G10" s="788">
        <v>59673.529999999962</v>
      </c>
    </row>
    <row r="11" spans="1:7">
      <c r="A11" s="785" t="s">
        <v>730</v>
      </c>
      <c r="B11" s="786" t="s">
        <v>731</v>
      </c>
      <c r="C11" s="171" t="s">
        <v>504</v>
      </c>
      <c r="D11" s="171"/>
      <c r="E11" s="171"/>
      <c r="F11" s="787"/>
      <c r="G11" s="788">
        <v>140035.97999999998</v>
      </c>
    </row>
    <row r="12" spans="1:7" ht="30">
      <c r="A12" s="785" t="s">
        <v>732</v>
      </c>
      <c r="B12" s="786" t="s">
        <v>733</v>
      </c>
      <c r="C12" s="171" t="s">
        <v>504</v>
      </c>
      <c r="D12" s="171"/>
      <c r="E12" s="171"/>
      <c r="F12" s="787"/>
      <c r="G12" s="788">
        <v>447515.210000002</v>
      </c>
    </row>
    <row r="13" spans="1:7">
      <c r="A13" s="785" t="s">
        <v>734</v>
      </c>
      <c r="B13" s="786" t="s">
        <v>735</v>
      </c>
      <c r="C13" s="171" t="s">
        <v>504</v>
      </c>
      <c r="D13" s="171"/>
      <c r="E13" s="171"/>
      <c r="F13" s="787"/>
      <c r="G13" s="788">
        <v>58199.979999999989</v>
      </c>
    </row>
    <row r="14" spans="1:7">
      <c r="A14" s="785" t="s">
        <v>736</v>
      </c>
      <c r="B14" s="786" t="s">
        <v>737</v>
      </c>
      <c r="C14" s="171" t="s">
        <v>504</v>
      </c>
      <c r="D14" s="171"/>
      <c r="E14" s="171"/>
      <c r="F14" s="787"/>
      <c r="G14" s="788">
        <v>176152.94000000006</v>
      </c>
    </row>
    <row r="15" spans="1:7">
      <c r="A15" s="785" t="s">
        <v>738</v>
      </c>
      <c r="B15" s="786" t="s">
        <v>435</v>
      </c>
      <c r="C15" s="171" t="s">
        <v>504</v>
      </c>
      <c r="D15" s="171"/>
      <c r="E15" s="171"/>
      <c r="F15" s="787"/>
      <c r="G15" s="788">
        <v>111100.90999999995</v>
      </c>
    </row>
    <row r="16" spans="1:7" ht="30">
      <c r="A16" s="785" t="s">
        <v>739</v>
      </c>
      <c r="B16" s="786" t="s">
        <v>740</v>
      </c>
      <c r="C16" s="171" t="s">
        <v>504</v>
      </c>
      <c r="D16" s="171"/>
      <c r="E16" s="171"/>
      <c r="F16" s="787"/>
      <c r="G16" s="788">
        <v>247642.72000000009</v>
      </c>
    </row>
    <row r="17" spans="1:7">
      <c r="A17" s="785" t="s">
        <v>741</v>
      </c>
      <c r="B17" s="786" t="s">
        <v>742</v>
      </c>
      <c r="C17" s="171" t="s">
        <v>504</v>
      </c>
      <c r="D17" s="171"/>
      <c r="E17" s="171"/>
      <c r="F17" s="787"/>
      <c r="G17" s="788">
        <v>249436.55000000005</v>
      </c>
    </row>
    <row r="18" spans="1:7" ht="30">
      <c r="A18" s="785" t="s">
        <v>743</v>
      </c>
      <c r="B18" s="786" t="s">
        <v>744</v>
      </c>
      <c r="C18" s="171" t="s">
        <v>504</v>
      </c>
      <c r="D18" s="171"/>
      <c r="E18" s="171"/>
      <c r="F18" s="787"/>
      <c r="G18" s="788">
        <v>355316.91999999993</v>
      </c>
    </row>
    <row r="19" spans="1:7" ht="60.6" customHeight="1">
      <c r="A19" s="785" t="s">
        <v>745</v>
      </c>
      <c r="B19" s="786" t="s">
        <v>746</v>
      </c>
      <c r="C19" s="168" t="s">
        <v>504</v>
      </c>
      <c r="D19" s="168"/>
      <c r="E19" s="168"/>
      <c r="F19" s="787"/>
      <c r="G19" s="788">
        <v>34890.200000000004</v>
      </c>
    </row>
    <row r="20" spans="1:7" ht="108" customHeight="1">
      <c r="A20" s="785" t="s">
        <v>747</v>
      </c>
      <c r="B20" s="786" t="s">
        <v>1131</v>
      </c>
      <c r="C20" s="168" t="s">
        <v>504</v>
      </c>
      <c r="D20" s="168"/>
      <c r="E20" s="168"/>
      <c r="F20" s="787"/>
      <c r="G20" s="788">
        <v>2498717</v>
      </c>
    </row>
    <row r="21" spans="1:7">
      <c r="A21" s="785" t="s">
        <v>748</v>
      </c>
      <c r="B21" s="786" t="s">
        <v>435</v>
      </c>
      <c r="C21" s="168" t="s">
        <v>504</v>
      </c>
      <c r="D21" s="168"/>
      <c r="E21" s="168"/>
      <c r="F21" s="787"/>
      <c r="G21" s="788">
        <v>275708.32999999978</v>
      </c>
    </row>
    <row r="22" spans="1:7" ht="30">
      <c r="A22" s="785" t="s">
        <v>749</v>
      </c>
      <c r="B22" s="786" t="s">
        <v>431</v>
      </c>
      <c r="C22" s="168" t="s">
        <v>504</v>
      </c>
      <c r="D22" s="168"/>
      <c r="E22" s="168" t="s">
        <v>504</v>
      </c>
      <c r="F22" s="787"/>
      <c r="G22" s="788">
        <v>33670.189999999995</v>
      </c>
    </row>
    <row r="23" spans="1:7">
      <c r="A23" s="785" t="s">
        <v>750</v>
      </c>
      <c r="B23" s="786" t="s">
        <v>725</v>
      </c>
      <c r="C23" s="168" t="s">
        <v>504</v>
      </c>
      <c r="D23" s="168"/>
      <c r="E23" s="168"/>
      <c r="F23" s="787"/>
      <c r="G23" s="788">
        <v>67074.570000000109</v>
      </c>
    </row>
    <row r="24" spans="1:7">
      <c r="A24" s="785" t="s">
        <v>751</v>
      </c>
      <c r="B24" s="786" t="s">
        <v>413</v>
      </c>
      <c r="C24" s="168" t="s">
        <v>504</v>
      </c>
      <c r="D24" s="168"/>
      <c r="E24" s="168" t="s">
        <v>504</v>
      </c>
      <c r="F24" s="787"/>
      <c r="G24" s="788">
        <v>161060.30999999997</v>
      </c>
    </row>
    <row r="25" spans="1:7">
      <c r="A25" s="785" t="s">
        <v>752</v>
      </c>
      <c r="B25" s="786" t="s">
        <v>753</v>
      </c>
      <c r="C25" s="168" t="s">
        <v>504</v>
      </c>
      <c r="D25" s="168"/>
      <c r="E25" s="168" t="s">
        <v>504</v>
      </c>
      <c r="F25" s="787"/>
      <c r="G25" s="788">
        <v>4038.0899999999997</v>
      </c>
    </row>
    <row r="26" spans="1:7">
      <c r="A26" s="785" t="s">
        <v>754</v>
      </c>
      <c r="B26" s="786" t="s">
        <v>728</v>
      </c>
      <c r="C26" s="168" t="s">
        <v>504</v>
      </c>
      <c r="D26" s="168"/>
      <c r="E26" s="168" t="s">
        <v>504</v>
      </c>
      <c r="F26" s="787"/>
      <c r="G26" s="788">
        <v>83572.369999999981</v>
      </c>
    </row>
    <row r="27" spans="1:7">
      <c r="A27" s="785" t="s">
        <v>755</v>
      </c>
      <c r="B27" s="786" t="s">
        <v>731</v>
      </c>
      <c r="C27" s="168" t="s">
        <v>504</v>
      </c>
      <c r="D27" s="168"/>
      <c r="E27" s="168"/>
      <c r="F27" s="787"/>
      <c r="G27" s="788">
        <v>145277.47999999995</v>
      </c>
    </row>
    <row r="28" spans="1:7" ht="30">
      <c r="A28" s="785" t="s">
        <v>756</v>
      </c>
      <c r="B28" s="786" t="s">
        <v>757</v>
      </c>
      <c r="C28" s="168" t="s">
        <v>504</v>
      </c>
      <c r="D28" s="168"/>
      <c r="E28" s="168"/>
      <c r="F28" s="787"/>
      <c r="G28" s="788">
        <v>243694.88999999993</v>
      </c>
    </row>
    <row r="29" spans="1:7">
      <c r="A29" s="789" t="s">
        <v>758</v>
      </c>
      <c r="B29" s="789" t="s">
        <v>402</v>
      </c>
      <c r="C29" s="790" t="s">
        <v>504</v>
      </c>
      <c r="D29" s="790"/>
      <c r="E29" s="790" t="s">
        <v>504</v>
      </c>
      <c r="F29" s="790"/>
      <c r="G29" s="788">
        <v>21841.43</v>
      </c>
    </row>
    <row r="30" spans="1:7">
      <c r="A30" s="789" t="s">
        <v>759</v>
      </c>
      <c r="B30" s="789" t="s">
        <v>725</v>
      </c>
      <c r="C30" s="790" t="s">
        <v>504</v>
      </c>
      <c r="D30" s="790"/>
      <c r="E30" s="790"/>
      <c r="F30" s="790"/>
      <c r="G30" s="815">
        <v>85489.139999999796</v>
      </c>
    </row>
    <row r="31" spans="1:7">
      <c r="A31" s="781" t="s">
        <v>760</v>
      </c>
      <c r="B31" s="791"/>
      <c r="C31" s="783"/>
      <c r="D31" s="783"/>
      <c r="E31" s="783"/>
      <c r="F31" s="782"/>
      <c r="G31" s="816"/>
    </row>
    <row r="32" spans="1:7" ht="34.9" customHeight="1">
      <c r="A32" s="789" t="s">
        <v>761</v>
      </c>
      <c r="B32" s="789" t="s">
        <v>402</v>
      </c>
      <c r="C32" s="790" t="s">
        <v>504</v>
      </c>
      <c r="D32" s="790"/>
      <c r="E32" s="790"/>
      <c r="F32" s="790"/>
      <c r="G32" s="817">
        <v>48632.05</v>
      </c>
    </row>
    <row r="33" spans="1:7" ht="25.15" customHeight="1">
      <c r="A33" s="785" t="s">
        <v>1025</v>
      </c>
      <c r="B33" s="785"/>
      <c r="C33" s="792" t="s">
        <v>504</v>
      </c>
      <c r="D33" s="792"/>
      <c r="E33" s="792" t="s">
        <v>504</v>
      </c>
      <c r="F33" s="792"/>
      <c r="G33" s="815">
        <v>134357.69</v>
      </c>
    </row>
    <row r="34" spans="1:7">
      <c r="A34" s="789" t="s">
        <v>365</v>
      </c>
      <c r="B34" s="789" t="s">
        <v>762</v>
      </c>
      <c r="C34" s="790" t="s">
        <v>504</v>
      </c>
      <c r="D34" s="790"/>
      <c r="E34" s="790" t="s">
        <v>504</v>
      </c>
      <c r="F34" s="790"/>
      <c r="G34" s="817">
        <v>823150.91</v>
      </c>
    </row>
    <row r="35" spans="1:7">
      <c r="A35" s="789" t="s">
        <v>763</v>
      </c>
      <c r="B35" s="789" t="s">
        <v>764</v>
      </c>
      <c r="C35" s="790" t="s">
        <v>504</v>
      </c>
      <c r="D35" s="790"/>
      <c r="E35" s="790" t="s">
        <v>504</v>
      </c>
      <c r="F35" s="790"/>
      <c r="G35" s="817">
        <v>2308742.59</v>
      </c>
    </row>
    <row r="36" spans="1:7">
      <c r="A36" s="789" t="s">
        <v>362</v>
      </c>
      <c r="B36" s="789" t="s">
        <v>765</v>
      </c>
      <c r="C36" s="790" t="s">
        <v>504</v>
      </c>
      <c r="D36" s="790"/>
      <c r="E36" s="790"/>
      <c r="F36" s="790"/>
      <c r="G36" s="817">
        <v>363936.88</v>
      </c>
    </row>
    <row r="37" spans="1:7">
      <c r="A37" s="789" t="s">
        <v>766</v>
      </c>
      <c r="B37" s="789" t="s">
        <v>767</v>
      </c>
      <c r="C37" s="790" t="s">
        <v>504</v>
      </c>
      <c r="D37" s="790"/>
      <c r="E37" s="790"/>
      <c r="F37" s="790"/>
      <c r="G37" s="817">
        <v>2708156.43</v>
      </c>
    </row>
    <row r="38" spans="1:7">
      <c r="A38" s="789" t="s">
        <v>738</v>
      </c>
      <c r="B38" s="789" t="s">
        <v>435</v>
      </c>
      <c r="C38" s="790"/>
      <c r="D38" s="790"/>
      <c r="E38" s="790" t="s">
        <v>504</v>
      </c>
      <c r="F38" s="790"/>
      <c r="G38" s="817">
        <v>4314012.93</v>
      </c>
    </row>
    <row r="39" spans="1:7">
      <c r="A39" s="789" t="s">
        <v>768</v>
      </c>
      <c r="B39" s="789" t="s">
        <v>769</v>
      </c>
      <c r="C39" s="790" t="s">
        <v>504</v>
      </c>
      <c r="D39" s="790"/>
      <c r="E39" s="790"/>
      <c r="F39" s="790"/>
      <c r="G39" s="817">
        <v>4687161.97</v>
      </c>
    </row>
    <row r="40" spans="1:7">
      <c r="A40" s="793" t="s">
        <v>1026</v>
      </c>
      <c r="B40" s="789" t="s">
        <v>421</v>
      </c>
      <c r="C40" s="790" t="s">
        <v>504</v>
      </c>
      <c r="D40" s="790"/>
      <c r="E40" s="790"/>
      <c r="F40" s="790"/>
      <c r="G40" s="817">
        <v>3832746.48</v>
      </c>
    </row>
    <row r="41" spans="1:7" ht="30">
      <c r="A41" s="789" t="s">
        <v>1029</v>
      </c>
      <c r="B41" s="789" t="s">
        <v>405</v>
      </c>
      <c r="C41" s="790"/>
      <c r="D41" s="790" t="s">
        <v>504</v>
      </c>
      <c r="E41" s="790"/>
      <c r="F41" s="790" t="s">
        <v>504</v>
      </c>
      <c r="G41" s="817">
        <v>1486240.59</v>
      </c>
    </row>
    <row r="42" spans="1:7" ht="30">
      <c r="A42" s="789" t="s">
        <v>1033</v>
      </c>
      <c r="B42" s="789" t="s">
        <v>744</v>
      </c>
      <c r="C42" s="790"/>
      <c r="D42" s="790" t="s">
        <v>504</v>
      </c>
      <c r="E42" s="790"/>
      <c r="F42" s="790"/>
      <c r="G42" s="817">
        <v>4470550.1500000004</v>
      </c>
    </row>
    <row r="43" spans="1:7">
      <c r="A43" s="794" t="s">
        <v>1027</v>
      </c>
      <c r="B43" s="789" t="s">
        <v>770</v>
      </c>
      <c r="C43" s="790"/>
      <c r="D43" s="790" t="s">
        <v>504</v>
      </c>
      <c r="E43" s="790"/>
      <c r="F43" s="790"/>
      <c r="G43" s="817">
        <v>1003089.97</v>
      </c>
    </row>
    <row r="44" spans="1:7">
      <c r="A44" s="795" t="s">
        <v>1028</v>
      </c>
      <c r="B44" s="785"/>
      <c r="C44" s="792" t="s">
        <v>504</v>
      </c>
      <c r="D44" s="792"/>
      <c r="E44" s="792"/>
      <c r="F44" s="792"/>
      <c r="G44" s="815">
        <v>374393.9</v>
      </c>
    </row>
    <row r="45" spans="1:7">
      <c r="A45" s="789" t="s">
        <v>771</v>
      </c>
      <c r="B45" s="789" t="s">
        <v>772</v>
      </c>
      <c r="C45" s="790" t="s">
        <v>504</v>
      </c>
      <c r="D45" s="790"/>
      <c r="E45" s="790"/>
      <c r="F45" s="790"/>
      <c r="G45" s="817">
        <v>5814777.6600000001</v>
      </c>
    </row>
    <row r="46" spans="1:7" ht="30">
      <c r="A46" s="796" t="s">
        <v>1031</v>
      </c>
      <c r="B46" s="789" t="s">
        <v>765</v>
      </c>
      <c r="C46" s="790"/>
      <c r="D46" s="790" t="s">
        <v>504</v>
      </c>
      <c r="E46" s="790"/>
      <c r="F46" s="790"/>
      <c r="G46" s="817">
        <v>45612.35</v>
      </c>
    </row>
    <row r="47" spans="1:7" ht="30">
      <c r="A47" s="797" t="s">
        <v>1030</v>
      </c>
      <c r="B47" s="789" t="s">
        <v>773</v>
      </c>
      <c r="C47" s="790"/>
      <c r="D47" s="790" t="s">
        <v>504</v>
      </c>
      <c r="E47" s="790"/>
      <c r="F47" s="790" t="s">
        <v>504</v>
      </c>
      <c r="G47" s="817">
        <v>1273535.19</v>
      </c>
    </row>
    <row r="48" spans="1:7" ht="30">
      <c r="A48" s="798" t="s">
        <v>1032</v>
      </c>
      <c r="B48" s="789" t="s">
        <v>774</v>
      </c>
      <c r="C48" s="790"/>
      <c r="D48" s="790" t="s">
        <v>504</v>
      </c>
      <c r="E48" s="790"/>
      <c r="F48" s="790"/>
      <c r="G48" s="817">
        <v>335661.64</v>
      </c>
    </row>
    <row r="49" spans="1:7">
      <c r="A49" s="799" t="s">
        <v>1034</v>
      </c>
      <c r="B49" s="789" t="s">
        <v>410</v>
      </c>
      <c r="C49" s="790" t="s">
        <v>504</v>
      </c>
      <c r="D49" s="790"/>
      <c r="E49" s="790" t="s">
        <v>504</v>
      </c>
      <c r="F49" s="790"/>
      <c r="G49" s="817">
        <v>2039141.69</v>
      </c>
    </row>
    <row r="50" spans="1:7">
      <c r="A50" s="800" t="s">
        <v>1035</v>
      </c>
      <c r="B50" s="789" t="s">
        <v>775</v>
      </c>
      <c r="C50" s="790" t="s">
        <v>504</v>
      </c>
      <c r="D50" s="790"/>
      <c r="E50" s="790"/>
      <c r="F50" s="790"/>
      <c r="G50" s="817">
        <v>246728.97</v>
      </c>
    </row>
    <row r="51" spans="1:7">
      <c r="A51" s="789" t="s">
        <v>776</v>
      </c>
      <c r="B51" s="789" t="s">
        <v>433</v>
      </c>
      <c r="C51" s="790" t="s">
        <v>14</v>
      </c>
      <c r="D51" s="790" t="s">
        <v>504</v>
      </c>
      <c r="E51" s="790"/>
      <c r="F51" s="790"/>
      <c r="G51" s="817">
        <v>1294568.54</v>
      </c>
    </row>
    <row r="52" spans="1:7">
      <c r="A52" s="801" t="s">
        <v>1037</v>
      </c>
      <c r="B52" s="789" t="s">
        <v>427</v>
      </c>
      <c r="C52" s="790" t="s">
        <v>504</v>
      </c>
      <c r="D52" s="790"/>
      <c r="E52" s="790"/>
      <c r="F52" s="790"/>
      <c r="G52" s="817">
        <v>2538137.02</v>
      </c>
    </row>
    <row r="53" spans="1:7" ht="30">
      <c r="A53" s="802" t="s">
        <v>1036</v>
      </c>
      <c r="B53" s="789" t="s">
        <v>777</v>
      </c>
      <c r="C53" s="790" t="s">
        <v>504</v>
      </c>
      <c r="D53" s="790"/>
      <c r="E53" s="790" t="s">
        <v>504</v>
      </c>
      <c r="F53" s="790"/>
      <c r="G53" s="817">
        <v>9163461.5600000005</v>
      </c>
    </row>
    <row r="54" spans="1:7" ht="30">
      <c r="A54" s="803" t="s">
        <v>1038</v>
      </c>
      <c r="B54" s="789" t="s">
        <v>410</v>
      </c>
      <c r="C54" s="790" t="s">
        <v>14</v>
      </c>
      <c r="D54" s="790" t="s">
        <v>504</v>
      </c>
      <c r="E54" s="790" t="s">
        <v>504</v>
      </c>
      <c r="F54" s="790" t="s">
        <v>504</v>
      </c>
      <c r="G54" s="817">
        <v>4291866.01</v>
      </c>
    </row>
    <row r="55" spans="1:7">
      <c r="A55" s="804" t="s">
        <v>1039</v>
      </c>
      <c r="B55" s="789" t="s">
        <v>778</v>
      </c>
      <c r="C55" s="790"/>
      <c r="D55" s="790" t="s">
        <v>504</v>
      </c>
      <c r="E55" s="790"/>
      <c r="F55" s="790" t="s">
        <v>504</v>
      </c>
      <c r="G55" s="817">
        <v>5885.24</v>
      </c>
    </row>
    <row r="56" spans="1:7">
      <c r="A56" s="789" t="s">
        <v>779</v>
      </c>
      <c r="B56" s="789" t="s">
        <v>780</v>
      </c>
      <c r="C56" s="790" t="s">
        <v>504</v>
      </c>
      <c r="D56" s="790"/>
      <c r="E56" s="790" t="s">
        <v>504</v>
      </c>
      <c r="F56" s="790"/>
      <c r="G56" s="817">
        <v>8303131.6100000003</v>
      </c>
    </row>
    <row r="57" spans="1:7">
      <c r="A57" s="789" t="s">
        <v>1040</v>
      </c>
      <c r="B57" s="789"/>
      <c r="C57" s="790" t="s">
        <v>504</v>
      </c>
      <c r="D57" s="790"/>
      <c r="E57" s="790"/>
      <c r="F57" s="790"/>
      <c r="G57" s="817">
        <v>4488955.05</v>
      </c>
    </row>
    <row r="58" spans="1:7" ht="30">
      <c r="A58" s="789" t="s">
        <v>781</v>
      </c>
      <c r="B58" s="789" t="s">
        <v>782</v>
      </c>
      <c r="C58" s="790" t="s">
        <v>504</v>
      </c>
      <c r="D58" s="790"/>
      <c r="E58" s="790" t="s">
        <v>504</v>
      </c>
      <c r="F58" s="790"/>
      <c r="G58" s="817">
        <v>3687028.09</v>
      </c>
    </row>
    <row r="59" spans="1:7" ht="30">
      <c r="A59" s="805" t="s">
        <v>1017</v>
      </c>
      <c r="B59" s="789" t="s">
        <v>775</v>
      </c>
      <c r="C59" s="790" t="s">
        <v>504</v>
      </c>
      <c r="D59" s="790"/>
      <c r="E59" s="790"/>
      <c r="F59" s="790"/>
      <c r="G59" s="817">
        <v>3620667.44</v>
      </c>
    </row>
    <row r="60" spans="1:7">
      <c r="A60" s="805" t="s">
        <v>1018</v>
      </c>
      <c r="B60" s="789"/>
      <c r="C60" s="790"/>
      <c r="D60" s="790" t="s">
        <v>504</v>
      </c>
      <c r="E60" s="790"/>
      <c r="F60" s="790"/>
      <c r="G60" s="817">
        <v>130371.82</v>
      </c>
    </row>
    <row r="61" spans="1:7">
      <c r="A61" s="806" t="s">
        <v>1019</v>
      </c>
      <c r="B61" s="789" t="s">
        <v>783</v>
      </c>
      <c r="C61" s="790"/>
      <c r="D61" s="790" t="s">
        <v>504</v>
      </c>
      <c r="E61" s="790"/>
      <c r="F61" s="790"/>
      <c r="G61" s="817">
        <v>919037.65</v>
      </c>
    </row>
    <row r="62" spans="1:7" ht="30">
      <c r="A62" s="807" t="s">
        <v>1020</v>
      </c>
      <c r="B62" s="789" t="s">
        <v>784</v>
      </c>
      <c r="C62" s="790" t="s">
        <v>504</v>
      </c>
      <c r="D62" s="790"/>
      <c r="E62" s="790"/>
      <c r="F62" s="790"/>
      <c r="G62" s="817">
        <v>9462634.8800000008</v>
      </c>
    </row>
    <row r="63" spans="1:7" ht="60">
      <c r="A63" s="789" t="s">
        <v>752</v>
      </c>
      <c r="B63" s="789" t="s">
        <v>785</v>
      </c>
      <c r="C63" s="790" t="s">
        <v>504</v>
      </c>
      <c r="D63" s="790"/>
      <c r="E63" s="790" t="s">
        <v>504</v>
      </c>
      <c r="F63" s="790"/>
      <c r="G63" s="817">
        <v>5582365.4400000004</v>
      </c>
    </row>
    <row r="64" spans="1:7" ht="30">
      <c r="A64" s="808" t="s">
        <v>1021</v>
      </c>
      <c r="B64" s="789" t="s">
        <v>786</v>
      </c>
      <c r="C64" s="790"/>
      <c r="D64" s="790" t="s">
        <v>504</v>
      </c>
      <c r="E64" s="790"/>
      <c r="F64" s="790" t="s">
        <v>504</v>
      </c>
      <c r="G64" s="817">
        <v>832708.48</v>
      </c>
    </row>
    <row r="65" spans="1:7">
      <c r="A65" s="789" t="s">
        <v>787</v>
      </c>
      <c r="B65" s="789" t="s">
        <v>435</v>
      </c>
      <c r="C65" s="790" t="s">
        <v>504</v>
      </c>
      <c r="D65" s="790"/>
      <c r="E65" s="790"/>
      <c r="F65" s="790"/>
      <c r="G65" s="817">
        <v>2096249.81</v>
      </c>
    </row>
    <row r="66" spans="1:7">
      <c r="A66" s="789" t="s">
        <v>1022</v>
      </c>
      <c r="B66" s="789" t="s">
        <v>1041</v>
      </c>
      <c r="C66" s="790" t="s">
        <v>504</v>
      </c>
      <c r="D66" s="790"/>
      <c r="E66" s="790"/>
      <c r="F66" s="790"/>
      <c r="G66" s="818">
        <v>306195.13999999996</v>
      </c>
    </row>
    <row r="67" spans="1:7" ht="70.150000000000006" customHeight="1">
      <c r="A67" s="789" t="s">
        <v>788</v>
      </c>
      <c r="B67" s="789" t="s">
        <v>1132</v>
      </c>
      <c r="C67" s="790" t="s">
        <v>504</v>
      </c>
      <c r="D67" s="790"/>
      <c r="E67" s="790"/>
      <c r="F67" s="790"/>
      <c r="G67" s="817">
        <v>7180626.96</v>
      </c>
    </row>
    <row r="68" spans="1:7" ht="17.45" customHeight="1">
      <c r="A68" s="809" t="s">
        <v>1023</v>
      </c>
      <c r="B68" s="789" t="s">
        <v>789</v>
      </c>
      <c r="C68" s="790" t="s">
        <v>504</v>
      </c>
      <c r="D68" s="790"/>
      <c r="E68" s="790"/>
      <c r="F68" s="790"/>
      <c r="G68" s="817">
        <v>1165143.72</v>
      </c>
    </row>
    <row r="69" spans="1:7" ht="45">
      <c r="A69" s="810" t="s">
        <v>1024</v>
      </c>
      <c r="B69" s="789" t="s">
        <v>790</v>
      </c>
      <c r="C69" s="790" t="s">
        <v>504</v>
      </c>
      <c r="D69" s="790"/>
      <c r="E69" s="790"/>
      <c r="F69" s="790"/>
      <c r="G69" s="817">
        <v>1213458.6499999999</v>
      </c>
    </row>
    <row r="70" spans="1:7" ht="30">
      <c r="A70" s="789" t="s">
        <v>791</v>
      </c>
      <c r="B70" s="789" t="s">
        <v>792</v>
      </c>
      <c r="C70" s="790" t="s">
        <v>504</v>
      </c>
      <c r="D70" s="790"/>
      <c r="E70" s="790" t="s">
        <v>504</v>
      </c>
      <c r="F70" s="790"/>
      <c r="G70" s="817">
        <v>4724728.91</v>
      </c>
    </row>
    <row r="71" spans="1:7">
      <c r="A71" s="781" t="s">
        <v>1042</v>
      </c>
      <c r="B71" s="811"/>
      <c r="C71" s="812"/>
      <c r="D71" s="812"/>
      <c r="E71" s="812"/>
      <c r="F71" s="812"/>
      <c r="G71" s="819"/>
    </row>
    <row r="72" spans="1:7" ht="150">
      <c r="A72" s="789" t="s">
        <v>794</v>
      </c>
      <c r="B72" s="789" t="s">
        <v>795</v>
      </c>
      <c r="C72" s="790" t="s">
        <v>504</v>
      </c>
      <c r="D72" s="790"/>
      <c r="E72" s="790"/>
      <c r="F72" s="790"/>
      <c r="G72" s="817">
        <v>8361330.8200000003</v>
      </c>
    </row>
    <row r="73" spans="1:7" ht="69" customHeight="1">
      <c r="A73" s="785" t="s">
        <v>793</v>
      </c>
      <c r="B73" s="789" t="s">
        <v>796</v>
      </c>
      <c r="C73" s="790" t="s">
        <v>504</v>
      </c>
      <c r="D73" s="790"/>
      <c r="E73" s="790"/>
      <c r="F73" s="790"/>
      <c r="G73" s="817">
        <v>6324403.2000000002</v>
      </c>
    </row>
    <row r="74" spans="1:7">
      <c r="A74" s="781" t="s">
        <v>797</v>
      </c>
      <c r="B74" s="811"/>
      <c r="C74" s="783"/>
      <c r="D74" s="783"/>
      <c r="E74" s="783"/>
      <c r="F74" s="783"/>
      <c r="G74" s="820"/>
    </row>
    <row r="75" spans="1:7">
      <c r="A75" s="785" t="s">
        <v>798</v>
      </c>
      <c r="B75" s="785" t="s">
        <v>799</v>
      </c>
      <c r="C75" s="171"/>
      <c r="D75" s="171" t="s">
        <v>504</v>
      </c>
      <c r="E75" s="171"/>
      <c r="F75" s="171" t="s">
        <v>504</v>
      </c>
      <c r="G75" s="817">
        <v>19200</v>
      </c>
    </row>
    <row r="76" spans="1:7" ht="30">
      <c r="A76" s="785" t="s">
        <v>395</v>
      </c>
      <c r="B76" s="785" t="s">
        <v>800</v>
      </c>
      <c r="C76" s="171"/>
      <c r="D76" s="171" t="s">
        <v>504</v>
      </c>
      <c r="E76" s="171"/>
      <c r="F76" s="171" t="s">
        <v>504</v>
      </c>
      <c r="G76" s="817">
        <v>25600</v>
      </c>
    </row>
    <row r="77" spans="1:7">
      <c r="A77" s="785" t="s">
        <v>801</v>
      </c>
      <c r="B77" s="785" t="s">
        <v>425</v>
      </c>
      <c r="C77" s="171"/>
      <c r="D77" s="171" t="s">
        <v>504</v>
      </c>
      <c r="E77" s="171"/>
      <c r="F77" s="171" t="s">
        <v>504</v>
      </c>
      <c r="G77" s="817">
        <v>10400</v>
      </c>
    </row>
    <row r="78" spans="1:7">
      <c r="A78" s="785" t="s">
        <v>398</v>
      </c>
      <c r="B78" s="785" t="s">
        <v>412</v>
      </c>
      <c r="C78" s="171"/>
      <c r="D78" s="171" t="s">
        <v>504</v>
      </c>
      <c r="E78" s="171"/>
      <c r="F78" s="171" t="s">
        <v>504</v>
      </c>
      <c r="G78" s="817">
        <v>40000</v>
      </c>
    </row>
    <row r="79" spans="1:7">
      <c r="A79" s="785" t="s">
        <v>802</v>
      </c>
      <c r="B79" s="785" t="s">
        <v>431</v>
      </c>
      <c r="C79" s="171"/>
      <c r="D79" s="171" t="s">
        <v>504</v>
      </c>
      <c r="E79" s="171"/>
      <c r="F79" s="171" t="s">
        <v>504</v>
      </c>
      <c r="G79" s="817">
        <v>0</v>
      </c>
    </row>
  </sheetData>
  <mergeCells count="5">
    <mergeCell ref="A1:G1"/>
    <mergeCell ref="A2:A3"/>
    <mergeCell ref="B2:B3"/>
    <mergeCell ref="C2:F2"/>
    <mergeCell ref="G2:G3"/>
  </mergeCells>
  <phoneticPr fontId="10" type="noConversion"/>
  <printOptions horizontalCentered="1"/>
  <pageMargins left="0.5" right="0.5" top="1" bottom="1" header="0.5" footer="0.5"/>
  <pageSetup scale="78" firstPageNumber="53" fitToHeight="0" orientation="portrait" useFirstPageNumber="1" r:id="rId1"/>
  <headerFooter scaleWithDoc="0" alignWithMargins="0">
    <oddHeader>&amp;C&amp;"Century Schoolbook,Bold"&amp;14Pacific Gas and Electric Company</oddHeader>
  </headerFooter>
  <rowBreaks count="1" manualBreakCount="1">
    <brk id="70"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pageSetUpPr fitToPage="1"/>
  </sheetPr>
  <dimension ref="A1:U127"/>
  <sheetViews>
    <sheetView topLeftCell="A21" zoomScale="90" zoomScaleNormal="90" zoomScalePageLayoutView="60" workbookViewId="0">
      <selection activeCell="T59" sqref="T59"/>
    </sheetView>
  </sheetViews>
  <sheetFormatPr defaultColWidth="9.140625" defaultRowHeight="15"/>
  <cols>
    <col min="1" max="1" width="29.5703125" style="349" customWidth="1"/>
    <col min="2" max="2" width="15.140625" style="101" customWidth="1"/>
    <col min="3" max="3" width="10" style="345" bestFit="1" customWidth="1"/>
    <col min="4" max="4" width="7.7109375" style="345" bestFit="1" customWidth="1"/>
    <col min="5" max="5" width="10.42578125" style="345" bestFit="1" customWidth="1"/>
    <col min="6" max="6" width="8.42578125" style="345" bestFit="1" customWidth="1"/>
    <col min="7" max="7" width="12.140625" style="345" bestFit="1" customWidth="1"/>
    <col min="8" max="8" width="8" style="187" bestFit="1" customWidth="1"/>
    <col min="9" max="9" width="10.5703125" style="345" bestFit="1" customWidth="1"/>
    <col min="10" max="10" width="8.42578125" style="345" customWidth="1"/>
    <col min="11" max="11" width="10.42578125" style="345" bestFit="1" customWidth="1"/>
    <col min="12" max="12" width="8.42578125" style="345" bestFit="1" customWidth="1"/>
    <col min="13" max="13" width="13.42578125" style="345" bestFit="1" customWidth="1"/>
    <col min="14" max="14" width="9.42578125" style="187" customWidth="1"/>
    <col min="15" max="15" width="14.85546875" style="345" bestFit="1" customWidth="1"/>
    <col min="16" max="16" width="13" style="345" bestFit="1" customWidth="1"/>
    <col min="17" max="17" width="13.42578125" style="187" bestFit="1" customWidth="1"/>
    <col min="18" max="19" width="12.5703125" style="346" bestFit="1" customWidth="1"/>
    <col min="20" max="20" width="9.140625" style="101" customWidth="1"/>
    <col min="21" max="21" width="12" style="101" bestFit="1" customWidth="1"/>
    <col min="22" max="16384" width="9.140625" style="101"/>
  </cols>
  <sheetData>
    <row r="1" spans="1:21" s="290" customFormat="1" ht="65.25" customHeight="1">
      <c r="A1" s="1202" t="s">
        <v>1005</v>
      </c>
      <c r="B1" s="1202"/>
      <c r="C1" s="1202"/>
      <c r="D1" s="1202"/>
      <c r="E1" s="1202"/>
      <c r="F1" s="1202"/>
      <c r="G1" s="1202"/>
      <c r="H1" s="1202"/>
      <c r="I1" s="1202"/>
      <c r="J1" s="1202"/>
      <c r="K1" s="1202"/>
      <c r="L1" s="1202"/>
      <c r="M1" s="1202"/>
      <c r="N1" s="1202"/>
      <c r="O1" s="1202"/>
      <c r="P1" s="1202"/>
      <c r="Q1" s="1202"/>
      <c r="R1" s="1202"/>
      <c r="S1" s="1202"/>
      <c r="T1" s="110"/>
    </row>
    <row r="2" spans="1:21" ht="30" customHeight="1">
      <c r="A2" s="1211"/>
      <c r="B2" s="1208" t="s">
        <v>48</v>
      </c>
      <c r="C2" s="832" t="s">
        <v>49</v>
      </c>
      <c r="D2" s="291"/>
      <c r="E2" s="291"/>
      <c r="F2" s="291"/>
      <c r="G2" s="291"/>
      <c r="H2" s="292"/>
      <c r="I2" s="291" t="s">
        <v>50</v>
      </c>
      <c r="J2" s="291"/>
      <c r="K2" s="291"/>
      <c r="L2" s="291"/>
      <c r="M2" s="291"/>
      <c r="N2" s="292"/>
      <c r="O2" s="1205" t="s">
        <v>951</v>
      </c>
      <c r="P2" s="1206"/>
      <c r="Q2" s="1206"/>
      <c r="R2" s="1206"/>
      <c r="S2" s="1207"/>
      <c r="T2" s="110"/>
    </row>
    <row r="3" spans="1:21" ht="15" customHeight="1">
      <c r="A3" s="1212"/>
      <c r="B3" s="1209"/>
      <c r="C3" s="1200" t="s">
        <v>55</v>
      </c>
      <c r="D3" s="1200"/>
      <c r="E3" s="1200" t="s">
        <v>52</v>
      </c>
      <c r="F3" s="1200"/>
      <c r="G3" s="1200" t="s">
        <v>53</v>
      </c>
      <c r="H3" s="1200"/>
      <c r="I3" s="1200" t="s">
        <v>55</v>
      </c>
      <c r="J3" s="1200"/>
      <c r="K3" s="1200" t="s">
        <v>52</v>
      </c>
      <c r="L3" s="1200"/>
      <c r="M3" s="1200" t="s">
        <v>53</v>
      </c>
      <c r="N3" s="1200"/>
      <c r="O3" s="1200" t="s">
        <v>51</v>
      </c>
      <c r="P3" s="1200" t="s">
        <v>106</v>
      </c>
      <c r="Q3" s="1204" t="s">
        <v>1054</v>
      </c>
      <c r="R3" s="1203" t="s">
        <v>54</v>
      </c>
      <c r="S3" s="1203" t="s">
        <v>66</v>
      </c>
      <c r="T3" s="110"/>
    </row>
    <row r="4" spans="1:21" ht="15" customHeight="1">
      <c r="A4" s="1213"/>
      <c r="B4" s="1210"/>
      <c r="C4" s="293" t="s">
        <v>25</v>
      </c>
      <c r="D4" s="293" t="s">
        <v>56</v>
      </c>
      <c r="E4" s="293" t="s">
        <v>25</v>
      </c>
      <c r="F4" s="293" t="s">
        <v>56</v>
      </c>
      <c r="G4" s="293" t="s">
        <v>57</v>
      </c>
      <c r="H4" s="294" t="s">
        <v>56</v>
      </c>
      <c r="I4" s="293" t="s">
        <v>25</v>
      </c>
      <c r="J4" s="293" t="s">
        <v>56</v>
      </c>
      <c r="K4" s="293" t="s">
        <v>25</v>
      </c>
      <c r="L4" s="293" t="s">
        <v>56</v>
      </c>
      <c r="M4" s="293" t="s">
        <v>57</v>
      </c>
      <c r="N4" s="294" t="s">
        <v>56</v>
      </c>
      <c r="O4" s="1200"/>
      <c r="P4" s="1200"/>
      <c r="Q4" s="1204"/>
      <c r="R4" s="1203"/>
      <c r="S4" s="1203"/>
      <c r="T4" s="110"/>
    </row>
    <row r="5" spans="1:21" s="302" customFormat="1">
      <c r="A5" s="295"/>
      <c r="B5" s="296"/>
      <c r="C5" s="297"/>
      <c r="D5" s="297"/>
      <c r="E5" s="297"/>
      <c r="F5" s="297"/>
      <c r="G5" s="298"/>
      <c r="H5" s="298"/>
      <c r="I5" s="297"/>
      <c r="J5" s="297"/>
      <c r="K5" s="297"/>
      <c r="L5" s="297"/>
      <c r="M5" s="297"/>
      <c r="N5" s="298"/>
      <c r="O5" s="299"/>
      <c r="P5" s="299"/>
      <c r="Q5" s="300"/>
      <c r="R5" s="301"/>
      <c r="S5" s="301"/>
      <c r="T5" s="110"/>
    </row>
    <row r="6" spans="1:21" ht="12.95" customHeight="1">
      <c r="A6" s="303" t="s">
        <v>267</v>
      </c>
      <c r="B6" s="304"/>
      <c r="C6" s="305"/>
      <c r="D6" s="305"/>
      <c r="E6" s="305"/>
      <c r="F6" s="305"/>
      <c r="G6" s="305"/>
      <c r="H6" s="305"/>
      <c r="I6" s="305"/>
      <c r="J6" s="305"/>
      <c r="K6" s="305"/>
      <c r="L6" s="305"/>
      <c r="M6" s="305"/>
      <c r="N6" s="306"/>
      <c r="O6" s="307"/>
      <c r="P6" s="307"/>
      <c r="Q6" s="307"/>
      <c r="R6" s="305"/>
      <c r="S6" s="308"/>
      <c r="T6" s="110"/>
    </row>
    <row r="7" spans="1:21" ht="12.95" customHeight="1">
      <c r="A7" s="309" t="s">
        <v>100</v>
      </c>
      <c r="B7" s="310" t="s">
        <v>26</v>
      </c>
      <c r="C7" s="311"/>
      <c r="D7" s="312"/>
      <c r="E7" s="311"/>
      <c r="F7" s="312"/>
      <c r="G7" s="311"/>
      <c r="H7" s="313"/>
      <c r="I7" s="311"/>
      <c r="J7" s="312"/>
      <c r="K7" s="311"/>
      <c r="L7" s="312"/>
      <c r="M7" s="311"/>
      <c r="N7" s="312"/>
      <c r="O7" s="314"/>
      <c r="P7" s="314"/>
      <c r="Q7" s="314"/>
      <c r="R7" s="314"/>
      <c r="S7" s="314"/>
      <c r="T7" s="110"/>
    </row>
    <row r="8" spans="1:21" ht="12.95" customHeight="1">
      <c r="A8" s="309" t="s">
        <v>28</v>
      </c>
      <c r="B8" s="315" t="s">
        <v>26</v>
      </c>
      <c r="C8" s="316">
        <v>0</v>
      </c>
      <c r="D8" s="317">
        <v>0</v>
      </c>
      <c r="E8" s="316">
        <v>0</v>
      </c>
      <c r="F8" s="317">
        <v>0</v>
      </c>
      <c r="G8" s="316">
        <v>0</v>
      </c>
      <c r="H8" s="317">
        <v>0</v>
      </c>
      <c r="I8" s="316">
        <v>17401</v>
      </c>
      <c r="J8" s="317">
        <v>1</v>
      </c>
      <c r="K8" s="316">
        <v>17401</v>
      </c>
      <c r="L8" s="317">
        <v>1</v>
      </c>
      <c r="M8" s="316">
        <v>16325166.140000001</v>
      </c>
      <c r="N8" s="317">
        <v>1</v>
      </c>
      <c r="O8" s="822">
        <v>17401</v>
      </c>
      <c r="P8" s="828">
        <v>17401</v>
      </c>
      <c r="Q8" s="318">
        <v>16325166.140000001</v>
      </c>
      <c r="R8" s="319">
        <v>938.17402103327402</v>
      </c>
      <c r="S8" s="319">
        <v>938.17402103327402</v>
      </c>
      <c r="T8" s="110"/>
    </row>
    <row r="9" spans="1:21" ht="12.95" customHeight="1">
      <c r="A9" s="320" t="s">
        <v>306</v>
      </c>
      <c r="B9" s="315" t="s">
        <v>26</v>
      </c>
      <c r="C9" s="316">
        <v>3202</v>
      </c>
      <c r="D9" s="317">
        <v>0.59044809146229027</v>
      </c>
      <c r="E9" s="316">
        <v>3202</v>
      </c>
      <c r="F9" s="317">
        <v>0.59055699004057538</v>
      </c>
      <c r="G9" s="316">
        <v>2076972.3697584365</v>
      </c>
      <c r="H9" s="317">
        <v>0.59044809146229016</v>
      </c>
      <c r="I9" s="316">
        <v>2221</v>
      </c>
      <c r="J9" s="317">
        <v>0.40955190853770973</v>
      </c>
      <c r="K9" s="316">
        <v>2220</v>
      </c>
      <c r="L9" s="317">
        <v>0.40944300995942456</v>
      </c>
      <c r="M9" s="316">
        <v>1440648.2302415639</v>
      </c>
      <c r="N9" s="317">
        <v>0.40955190853770973</v>
      </c>
      <c r="O9" s="822">
        <v>5423</v>
      </c>
      <c r="P9" s="828">
        <v>5422</v>
      </c>
      <c r="Q9" s="318">
        <v>3517620.6000000006</v>
      </c>
      <c r="R9" s="319">
        <v>648.64846026184784</v>
      </c>
      <c r="S9" s="319">
        <v>648.76809295462942</v>
      </c>
      <c r="T9" s="110"/>
    </row>
    <row r="10" spans="1:21" ht="12.95" customHeight="1">
      <c r="A10" s="309" t="s">
        <v>326</v>
      </c>
      <c r="B10" s="315" t="s">
        <v>26</v>
      </c>
      <c r="C10" s="316">
        <v>10376</v>
      </c>
      <c r="D10" s="317">
        <v>0.46895055590707763</v>
      </c>
      <c r="E10" s="316">
        <v>10376</v>
      </c>
      <c r="F10" s="317">
        <v>0.46899294883384562</v>
      </c>
      <c r="G10" s="316">
        <v>906717.78971707495</v>
      </c>
      <c r="H10" s="317">
        <v>0.46895055590707763</v>
      </c>
      <c r="I10" s="316">
        <v>11750</v>
      </c>
      <c r="J10" s="317">
        <v>0.53104944409292232</v>
      </c>
      <c r="K10" s="316">
        <v>11748</v>
      </c>
      <c r="L10" s="317">
        <v>0.53100705116615443</v>
      </c>
      <c r="M10" s="316">
        <v>1026786.2402829251</v>
      </c>
      <c r="N10" s="317">
        <v>0.53104944409292232</v>
      </c>
      <c r="O10" s="822">
        <v>22126</v>
      </c>
      <c r="P10" s="828">
        <v>22124</v>
      </c>
      <c r="Q10" s="318">
        <v>1933504.03</v>
      </c>
      <c r="R10" s="319">
        <v>87.386063002802132</v>
      </c>
      <c r="S10" s="319">
        <v>87.393962664979213</v>
      </c>
      <c r="T10" s="110"/>
      <c r="U10" s="321"/>
    </row>
    <row r="11" spans="1:21" ht="12.95" customHeight="1">
      <c r="A11" s="303" t="s">
        <v>325</v>
      </c>
      <c r="B11" s="304"/>
      <c r="C11" s="305"/>
      <c r="D11" s="305"/>
      <c r="E11" s="305"/>
      <c r="F11" s="305"/>
      <c r="G11" s="305"/>
      <c r="H11" s="306"/>
      <c r="I11" s="305"/>
      <c r="J11" s="305"/>
      <c r="K11" s="305"/>
      <c r="L11" s="305"/>
      <c r="M11" s="305"/>
      <c r="N11" s="306"/>
      <c r="O11" s="823"/>
      <c r="P11" s="829"/>
      <c r="Q11" s="307"/>
      <c r="R11" s="305"/>
      <c r="S11" s="308"/>
      <c r="T11" s="110"/>
    </row>
    <row r="12" spans="1:21" ht="12.95" customHeight="1">
      <c r="A12" s="322" t="s">
        <v>324</v>
      </c>
      <c r="B12" s="315" t="s">
        <v>26</v>
      </c>
      <c r="C12" s="316">
        <v>15112</v>
      </c>
      <c r="D12" s="317">
        <v>0.5251233581207867</v>
      </c>
      <c r="E12" s="316">
        <v>15016</v>
      </c>
      <c r="F12" s="317">
        <v>0.52520023783708158</v>
      </c>
      <c r="G12" s="316">
        <v>906159.95068733068</v>
      </c>
      <c r="H12" s="317">
        <v>0.5251233581207867</v>
      </c>
      <c r="I12" s="316">
        <v>13666</v>
      </c>
      <c r="J12" s="317">
        <v>0.4748766418792133</v>
      </c>
      <c r="K12" s="316">
        <v>13575</v>
      </c>
      <c r="L12" s="317">
        <v>0.47479976216291842</v>
      </c>
      <c r="M12" s="316">
        <v>819453.53931266943</v>
      </c>
      <c r="N12" s="317">
        <v>0.47487664187921325</v>
      </c>
      <c r="O12" s="822">
        <v>28778</v>
      </c>
      <c r="P12" s="828">
        <v>28591</v>
      </c>
      <c r="Q12" s="318">
        <v>1725613.4900000002</v>
      </c>
      <c r="R12" s="319">
        <v>59.962940093126704</v>
      </c>
      <c r="S12" s="319">
        <v>60.355128886712613</v>
      </c>
      <c r="T12" s="110"/>
    </row>
    <row r="13" spans="1:21" ht="12.95" customHeight="1">
      <c r="A13" s="309" t="s">
        <v>323</v>
      </c>
      <c r="B13" s="315" t="s">
        <v>26</v>
      </c>
      <c r="C13" s="316">
        <v>62953</v>
      </c>
      <c r="D13" s="317">
        <v>0.4940241232372537</v>
      </c>
      <c r="E13" s="316">
        <v>45424</v>
      </c>
      <c r="F13" s="317">
        <v>0.49563547486033521</v>
      </c>
      <c r="G13" s="316">
        <v>2608280.000259988</v>
      </c>
      <c r="H13" s="317">
        <v>0.4940241232372537</v>
      </c>
      <c r="I13" s="316">
        <v>64476</v>
      </c>
      <c r="J13" s="317">
        <v>0.50597587676274636</v>
      </c>
      <c r="K13" s="316">
        <v>46224</v>
      </c>
      <c r="L13" s="317">
        <v>0.50436452513966479</v>
      </c>
      <c r="M13" s="316">
        <v>2671381.209740012</v>
      </c>
      <c r="N13" s="317">
        <v>0.50597587676274625</v>
      </c>
      <c r="O13" s="822">
        <v>127429</v>
      </c>
      <c r="P13" s="828">
        <v>91648</v>
      </c>
      <c r="Q13" s="318">
        <v>5279661.21</v>
      </c>
      <c r="R13" s="319">
        <v>41.43217956666065</v>
      </c>
      <c r="S13" s="319">
        <v>57.608035199895248</v>
      </c>
      <c r="T13" s="110"/>
    </row>
    <row r="14" spans="1:21" ht="12.95" customHeight="1">
      <c r="A14" s="309" t="s">
        <v>322</v>
      </c>
      <c r="B14" s="315" t="s">
        <v>27</v>
      </c>
      <c r="C14" s="316">
        <v>1443</v>
      </c>
      <c r="D14" s="317">
        <v>0.585395537525355</v>
      </c>
      <c r="E14" s="316">
        <v>1443</v>
      </c>
      <c r="F14" s="317">
        <v>0.585395537525355</v>
      </c>
      <c r="G14" s="316">
        <v>29580.077488843814</v>
      </c>
      <c r="H14" s="317">
        <v>0.585395537525355</v>
      </c>
      <c r="I14" s="316">
        <v>1022</v>
      </c>
      <c r="J14" s="317">
        <v>0.41460446247464505</v>
      </c>
      <c r="K14" s="316">
        <v>1022</v>
      </c>
      <c r="L14" s="317">
        <v>0.41460446247464505</v>
      </c>
      <c r="M14" s="316">
        <v>20949.992511156186</v>
      </c>
      <c r="N14" s="317">
        <v>0.414604462474645</v>
      </c>
      <c r="O14" s="822">
        <v>2465</v>
      </c>
      <c r="P14" s="828">
        <v>2465</v>
      </c>
      <c r="Q14" s="318">
        <v>50530.07</v>
      </c>
      <c r="R14" s="319">
        <v>20.499014198782962</v>
      </c>
      <c r="S14" s="319">
        <v>20.499014198782962</v>
      </c>
      <c r="T14" s="110"/>
    </row>
    <row r="15" spans="1:21" ht="13.9" customHeight="1">
      <c r="A15" s="309" t="s">
        <v>321</v>
      </c>
      <c r="B15" s="315" t="s">
        <v>27</v>
      </c>
      <c r="C15" s="316">
        <v>47602</v>
      </c>
      <c r="D15" s="317">
        <v>0.51573689855794758</v>
      </c>
      <c r="E15" s="316">
        <v>47602</v>
      </c>
      <c r="F15" s="317">
        <v>0.51573689855794758</v>
      </c>
      <c r="G15" s="316">
        <v>879085.26113435673</v>
      </c>
      <c r="H15" s="317">
        <v>0.51573689855794758</v>
      </c>
      <c r="I15" s="316">
        <v>44697</v>
      </c>
      <c r="J15" s="317">
        <v>0.48426310144205248</v>
      </c>
      <c r="K15" s="316">
        <v>44697</v>
      </c>
      <c r="L15" s="317">
        <v>0.48426310144205248</v>
      </c>
      <c r="M15" s="316">
        <v>825437.45886564313</v>
      </c>
      <c r="N15" s="317">
        <v>0.48426310144205248</v>
      </c>
      <c r="O15" s="822">
        <v>92299</v>
      </c>
      <c r="P15" s="828">
        <v>92299</v>
      </c>
      <c r="Q15" s="318">
        <v>1704522.7199999997</v>
      </c>
      <c r="R15" s="319">
        <v>18.467401813670783</v>
      </c>
      <c r="S15" s="319">
        <v>18.467401813670783</v>
      </c>
      <c r="T15" s="110"/>
    </row>
    <row r="16" spans="1:21" ht="12.95" customHeight="1">
      <c r="A16" s="309" t="s">
        <v>948</v>
      </c>
      <c r="B16" s="315" t="s">
        <v>26</v>
      </c>
      <c r="C16" s="316">
        <v>52</v>
      </c>
      <c r="D16" s="317">
        <v>3.8319823139277821E-2</v>
      </c>
      <c r="E16" s="316">
        <v>52</v>
      </c>
      <c r="F16" s="317">
        <v>3.978576893649579E-2</v>
      </c>
      <c r="G16" s="316">
        <v>38488.179749447314</v>
      </c>
      <c r="H16" s="317">
        <v>3.8319823139277821E-2</v>
      </c>
      <c r="I16" s="316">
        <v>1305</v>
      </c>
      <c r="J16" s="317">
        <v>0.96168017686072216</v>
      </c>
      <c r="K16" s="316">
        <v>1255</v>
      </c>
      <c r="L16" s="317">
        <v>0.96021423106350423</v>
      </c>
      <c r="M16" s="316">
        <v>965905.28025055269</v>
      </c>
      <c r="N16" s="317">
        <v>0.96168017686072227</v>
      </c>
      <c r="O16" s="822">
        <v>1357</v>
      </c>
      <c r="P16" s="828">
        <v>1307</v>
      </c>
      <c r="Q16" s="318">
        <v>1004393.46</v>
      </c>
      <c r="R16" s="319">
        <v>740.15730287398674</v>
      </c>
      <c r="S16" s="319">
        <v>768.47242540168327</v>
      </c>
      <c r="T16" s="110"/>
    </row>
    <row r="17" spans="1:20" ht="12.95" customHeight="1">
      <c r="A17" s="309" t="s">
        <v>101</v>
      </c>
      <c r="B17" s="315" t="s">
        <v>26</v>
      </c>
      <c r="C17" s="316">
        <v>50395</v>
      </c>
      <c r="D17" s="317">
        <v>0.49465056929721241</v>
      </c>
      <c r="E17" s="316">
        <v>36352</v>
      </c>
      <c r="F17" s="317">
        <v>0.49363135167431627</v>
      </c>
      <c r="G17" s="316">
        <v>1095702.7811219082</v>
      </c>
      <c r="H17" s="317">
        <v>0.49465056929721241</v>
      </c>
      <c r="I17" s="316">
        <v>51485</v>
      </c>
      <c r="J17" s="317">
        <v>0.50534943070278759</v>
      </c>
      <c r="K17" s="316">
        <v>37290</v>
      </c>
      <c r="L17" s="317">
        <v>0.50636864832568373</v>
      </c>
      <c r="M17" s="316">
        <v>1119401.8788780919</v>
      </c>
      <c r="N17" s="317">
        <v>0.50534943070278759</v>
      </c>
      <c r="O17" s="822">
        <v>101880</v>
      </c>
      <c r="P17" s="828">
        <v>73642</v>
      </c>
      <c r="Q17" s="318">
        <v>2215104.66</v>
      </c>
      <c r="R17" s="319">
        <v>21.74229151943463</v>
      </c>
      <c r="S17" s="319">
        <v>30.079365851008937</v>
      </c>
      <c r="T17" s="110"/>
    </row>
    <row r="18" spans="1:20" ht="12.95" customHeight="1">
      <c r="A18" s="303" t="s">
        <v>319</v>
      </c>
      <c r="B18" s="304"/>
      <c r="C18" s="305"/>
      <c r="D18" s="305"/>
      <c r="E18" s="305"/>
      <c r="F18" s="305"/>
      <c r="G18" s="305"/>
      <c r="H18" s="306"/>
      <c r="I18" s="305"/>
      <c r="J18" s="305"/>
      <c r="K18" s="305"/>
      <c r="L18" s="305"/>
      <c r="M18" s="305"/>
      <c r="N18" s="306"/>
      <c r="O18" s="823"/>
      <c r="P18" s="829"/>
      <c r="Q18" s="307"/>
      <c r="R18" s="305"/>
      <c r="S18" s="308"/>
      <c r="T18" s="110"/>
    </row>
    <row r="19" spans="1:20" ht="12.95" customHeight="1">
      <c r="A19" s="323" t="s">
        <v>318</v>
      </c>
      <c r="B19" s="315" t="s">
        <v>27</v>
      </c>
      <c r="C19" s="316">
        <v>43528</v>
      </c>
      <c r="D19" s="317">
        <v>0.50346414980857535</v>
      </c>
      <c r="E19" s="316">
        <v>43528</v>
      </c>
      <c r="F19" s="317">
        <v>0.50346414980857535</v>
      </c>
      <c r="G19" s="316">
        <v>18654477.737308487</v>
      </c>
      <c r="H19" s="317">
        <v>0.50346414980857535</v>
      </c>
      <c r="I19" s="316">
        <v>42929</v>
      </c>
      <c r="J19" s="317">
        <v>0.49653585019142465</v>
      </c>
      <c r="K19" s="316">
        <v>42929</v>
      </c>
      <c r="L19" s="317">
        <v>0.49653585019142465</v>
      </c>
      <c r="M19" s="316">
        <v>18397768.672691509</v>
      </c>
      <c r="N19" s="317">
        <v>0.4965358501914246</v>
      </c>
      <c r="O19" s="822">
        <v>86457</v>
      </c>
      <c r="P19" s="828">
        <v>86457</v>
      </c>
      <c r="Q19" s="318">
        <v>37052246.409999996</v>
      </c>
      <c r="R19" s="319">
        <v>428.56271221532086</v>
      </c>
      <c r="S19" s="319">
        <v>428.56271221532086</v>
      </c>
      <c r="T19" s="110"/>
    </row>
    <row r="20" spans="1:20" ht="12.95" customHeight="1">
      <c r="A20" s="323" t="s">
        <v>317</v>
      </c>
      <c r="B20" s="315" t="s">
        <v>27</v>
      </c>
      <c r="C20" s="312"/>
      <c r="D20" s="312"/>
      <c r="E20" s="312"/>
      <c r="F20" s="312"/>
      <c r="G20" s="312"/>
      <c r="H20" s="312"/>
      <c r="I20" s="312"/>
      <c r="J20" s="312"/>
      <c r="K20" s="312"/>
      <c r="L20" s="312"/>
      <c r="M20" s="312"/>
      <c r="N20" s="312"/>
      <c r="O20" s="824"/>
      <c r="P20" s="830"/>
      <c r="Q20" s="314"/>
      <c r="R20" s="324"/>
      <c r="S20" s="324"/>
      <c r="T20" s="110"/>
    </row>
    <row r="21" spans="1:20" ht="12.95" customHeight="1">
      <c r="A21" s="323" t="s">
        <v>316</v>
      </c>
      <c r="B21" s="315" t="s">
        <v>27</v>
      </c>
      <c r="C21" s="312"/>
      <c r="D21" s="312"/>
      <c r="E21" s="312"/>
      <c r="F21" s="312"/>
      <c r="G21" s="312"/>
      <c r="H21" s="312"/>
      <c r="I21" s="312"/>
      <c r="J21" s="312"/>
      <c r="K21" s="312"/>
      <c r="L21" s="312"/>
      <c r="M21" s="312"/>
      <c r="N21" s="312"/>
      <c r="O21" s="824"/>
      <c r="P21" s="830"/>
      <c r="Q21" s="314"/>
      <c r="R21" s="324"/>
      <c r="S21" s="324"/>
      <c r="T21" s="110"/>
    </row>
    <row r="22" spans="1:20" ht="12.95" customHeight="1">
      <c r="A22" s="323" t="s">
        <v>315</v>
      </c>
      <c r="B22" s="315" t="s">
        <v>27</v>
      </c>
      <c r="C22" s="312"/>
      <c r="D22" s="312"/>
      <c r="E22" s="312"/>
      <c r="F22" s="312"/>
      <c r="G22" s="312"/>
      <c r="H22" s="312"/>
      <c r="I22" s="312"/>
      <c r="J22" s="312"/>
      <c r="K22" s="312"/>
      <c r="L22" s="312"/>
      <c r="M22" s="312"/>
      <c r="N22" s="312"/>
      <c r="O22" s="824"/>
      <c r="P22" s="830"/>
      <c r="Q22" s="314"/>
      <c r="R22" s="324"/>
      <c r="S22" s="324"/>
      <c r="T22" s="110"/>
    </row>
    <row r="23" spans="1:20" ht="12.95" customHeight="1">
      <c r="A23" s="323" t="s">
        <v>314</v>
      </c>
      <c r="B23" s="315" t="s">
        <v>27</v>
      </c>
      <c r="C23" s="312"/>
      <c r="D23" s="312"/>
      <c r="E23" s="312"/>
      <c r="F23" s="312"/>
      <c r="G23" s="312"/>
      <c r="H23" s="312"/>
      <c r="I23" s="312"/>
      <c r="J23" s="312"/>
      <c r="K23" s="312"/>
      <c r="L23" s="312"/>
      <c r="M23" s="312"/>
      <c r="N23" s="312"/>
      <c r="O23" s="824"/>
      <c r="P23" s="830"/>
      <c r="Q23" s="314"/>
      <c r="R23" s="324"/>
      <c r="S23" s="324"/>
      <c r="T23" s="110"/>
    </row>
    <row r="24" spans="1:20" ht="12.95" customHeight="1">
      <c r="A24" s="323" t="s">
        <v>313</v>
      </c>
      <c r="B24" s="315" t="s">
        <v>27</v>
      </c>
      <c r="C24" s="312"/>
      <c r="D24" s="312"/>
      <c r="E24" s="312"/>
      <c r="F24" s="312"/>
      <c r="G24" s="312"/>
      <c r="H24" s="312"/>
      <c r="I24" s="312"/>
      <c r="J24" s="312"/>
      <c r="K24" s="312"/>
      <c r="L24" s="312"/>
      <c r="M24" s="312"/>
      <c r="N24" s="312"/>
      <c r="O24" s="824"/>
      <c r="P24" s="830"/>
      <c r="Q24" s="314"/>
      <c r="R24" s="324"/>
      <c r="S24" s="324"/>
      <c r="T24" s="110"/>
    </row>
    <row r="25" spans="1:20" ht="12.95" customHeight="1">
      <c r="A25" s="323" t="s">
        <v>312</v>
      </c>
      <c r="B25" s="315" t="s">
        <v>26</v>
      </c>
      <c r="C25" s="312"/>
      <c r="D25" s="312"/>
      <c r="E25" s="312"/>
      <c r="F25" s="312"/>
      <c r="G25" s="312"/>
      <c r="H25" s="312"/>
      <c r="I25" s="312"/>
      <c r="J25" s="312"/>
      <c r="K25" s="312"/>
      <c r="L25" s="312"/>
      <c r="M25" s="312"/>
      <c r="N25" s="312"/>
      <c r="O25" s="824"/>
      <c r="P25" s="830"/>
      <c r="Q25" s="314"/>
      <c r="R25" s="324"/>
      <c r="S25" s="324"/>
      <c r="T25" s="110"/>
    </row>
    <row r="26" spans="1:20" ht="12.95" customHeight="1">
      <c r="A26" s="323" t="s">
        <v>90</v>
      </c>
      <c r="B26" s="315" t="s">
        <v>27</v>
      </c>
      <c r="C26" s="316">
        <v>2255</v>
      </c>
      <c r="D26" s="317">
        <v>0.51075877689694227</v>
      </c>
      <c r="E26" s="316">
        <v>2255</v>
      </c>
      <c r="F26" s="317">
        <v>0.51075877689694227</v>
      </c>
      <c r="G26" s="316">
        <v>3683194.3566024913</v>
      </c>
      <c r="H26" s="317">
        <v>0.51075877689694227</v>
      </c>
      <c r="I26" s="316">
        <v>2160</v>
      </c>
      <c r="J26" s="317">
        <v>0.48924122310305773</v>
      </c>
      <c r="K26" s="316">
        <v>2160</v>
      </c>
      <c r="L26" s="317">
        <v>0.48924122310305773</v>
      </c>
      <c r="M26" s="316">
        <v>3528026.5233975085</v>
      </c>
      <c r="N26" s="317">
        <v>0.48924122310305779</v>
      </c>
      <c r="O26" s="822">
        <v>4415</v>
      </c>
      <c r="P26" s="828">
        <v>4415</v>
      </c>
      <c r="Q26" s="318">
        <v>7211220.8799999999</v>
      </c>
      <c r="R26" s="319">
        <v>1633.3456126840317</v>
      </c>
      <c r="S26" s="319">
        <v>1633.3456126840317</v>
      </c>
      <c r="T26" s="110"/>
    </row>
    <row r="27" spans="1:20" ht="12.95" customHeight="1">
      <c r="A27" s="303" t="s">
        <v>311</v>
      </c>
      <c r="B27" s="304"/>
      <c r="C27" s="305"/>
      <c r="D27" s="305"/>
      <c r="E27" s="305"/>
      <c r="F27" s="305"/>
      <c r="G27" s="305"/>
      <c r="H27" s="306"/>
      <c r="I27" s="305"/>
      <c r="J27" s="305"/>
      <c r="K27" s="305"/>
      <c r="L27" s="305"/>
      <c r="M27" s="305"/>
      <c r="N27" s="306"/>
      <c r="O27" s="823"/>
      <c r="P27" s="829"/>
      <c r="Q27" s="307"/>
      <c r="R27" s="305"/>
      <c r="S27" s="308"/>
      <c r="T27" s="110"/>
    </row>
    <row r="28" spans="1:20" ht="12.95" customHeight="1">
      <c r="A28" s="323" t="s">
        <v>310</v>
      </c>
      <c r="B28" s="315" t="s">
        <v>26</v>
      </c>
      <c r="C28" s="312"/>
      <c r="D28" s="312"/>
      <c r="E28" s="312"/>
      <c r="F28" s="312"/>
      <c r="G28" s="312"/>
      <c r="H28" s="312"/>
      <c r="I28" s="312"/>
      <c r="J28" s="312"/>
      <c r="K28" s="312"/>
      <c r="L28" s="312"/>
      <c r="M28" s="312"/>
      <c r="N28" s="312"/>
      <c r="O28" s="824"/>
      <c r="P28" s="830"/>
      <c r="Q28" s="314"/>
      <c r="R28" s="324"/>
      <c r="S28" s="324"/>
      <c r="T28" s="110"/>
    </row>
    <row r="29" spans="1:20" ht="12.95" customHeight="1">
      <c r="A29" s="323" t="s">
        <v>949</v>
      </c>
      <c r="B29" s="315" t="s">
        <v>26</v>
      </c>
      <c r="C29" s="316">
        <v>137</v>
      </c>
      <c r="D29" s="317">
        <v>6.162843004948268E-2</v>
      </c>
      <c r="E29" s="316">
        <v>133</v>
      </c>
      <c r="F29" s="317">
        <v>6.5420560747663545E-2</v>
      </c>
      <c r="G29" s="316">
        <v>168761.93332433648</v>
      </c>
      <c r="H29" s="317">
        <v>6.162843004948268E-2</v>
      </c>
      <c r="I29" s="316">
        <v>2086</v>
      </c>
      <c r="J29" s="317">
        <v>0.93837156995051729</v>
      </c>
      <c r="K29" s="316">
        <v>1900</v>
      </c>
      <c r="L29" s="317">
        <v>0.93457943925233644</v>
      </c>
      <c r="M29" s="316">
        <v>2569616.0066756634</v>
      </c>
      <c r="N29" s="317">
        <v>0.93837156995051729</v>
      </c>
      <c r="O29" s="822">
        <v>2223</v>
      </c>
      <c r="P29" s="828">
        <v>2033</v>
      </c>
      <c r="Q29" s="318">
        <v>2738377.94</v>
      </c>
      <c r="R29" s="319">
        <v>1231.8389293747189</v>
      </c>
      <c r="S29" s="319">
        <v>1346.9640629611411</v>
      </c>
      <c r="T29" s="110"/>
    </row>
    <row r="30" spans="1:20" ht="12.95" customHeight="1">
      <c r="A30" s="309" t="s">
        <v>308</v>
      </c>
      <c r="B30" s="315" t="s">
        <v>26</v>
      </c>
      <c r="C30" s="316">
        <v>815</v>
      </c>
      <c r="D30" s="317">
        <v>0.63671875</v>
      </c>
      <c r="E30" s="316">
        <v>815</v>
      </c>
      <c r="F30" s="317">
        <v>0.63671875</v>
      </c>
      <c r="G30" s="316">
        <v>737810.01925781253</v>
      </c>
      <c r="H30" s="317">
        <v>0.63671875</v>
      </c>
      <c r="I30" s="316">
        <v>465</v>
      </c>
      <c r="J30" s="317">
        <v>0.36328125</v>
      </c>
      <c r="K30" s="316">
        <v>465</v>
      </c>
      <c r="L30" s="317">
        <v>0.36328125</v>
      </c>
      <c r="M30" s="316">
        <v>420959.09074218752</v>
      </c>
      <c r="N30" s="317">
        <v>0.36328125</v>
      </c>
      <c r="O30" s="822">
        <v>1280</v>
      </c>
      <c r="P30" s="828">
        <v>1280</v>
      </c>
      <c r="Q30" s="318">
        <v>1158769.1100000001</v>
      </c>
      <c r="R30" s="319">
        <v>905.28836718750006</v>
      </c>
      <c r="S30" s="319">
        <v>905.28836718750006</v>
      </c>
      <c r="T30" s="110"/>
    </row>
    <row r="31" spans="1:20" ht="12.95" customHeight="1">
      <c r="A31" s="309" t="s">
        <v>307</v>
      </c>
      <c r="B31" s="315" t="s">
        <v>26</v>
      </c>
      <c r="C31" s="316">
        <v>0</v>
      </c>
      <c r="D31" s="317">
        <v>0</v>
      </c>
      <c r="E31" s="316">
        <v>0</v>
      </c>
      <c r="F31" s="317">
        <v>0</v>
      </c>
      <c r="G31" s="316">
        <v>0</v>
      </c>
      <c r="H31" s="317">
        <v>0</v>
      </c>
      <c r="I31" s="316">
        <v>29</v>
      </c>
      <c r="J31" s="317">
        <v>1</v>
      </c>
      <c r="K31" s="316">
        <v>28</v>
      </c>
      <c r="L31" s="317">
        <v>1</v>
      </c>
      <c r="M31" s="316">
        <v>54723.09</v>
      </c>
      <c r="N31" s="317">
        <v>1</v>
      </c>
      <c r="O31" s="822">
        <v>29</v>
      </c>
      <c r="P31" s="828">
        <v>28</v>
      </c>
      <c r="Q31" s="318">
        <v>54723.09</v>
      </c>
      <c r="R31" s="319">
        <v>1887.0031034482759</v>
      </c>
      <c r="S31" s="319">
        <v>1954.3960714285713</v>
      </c>
      <c r="T31" s="110"/>
    </row>
    <row r="32" spans="1:20" ht="12.95" customHeight="1">
      <c r="A32" s="309" t="s">
        <v>304</v>
      </c>
      <c r="B32" s="315" t="s">
        <v>27</v>
      </c>
      <c r="C32" s="316">
        <v>1695</v>
      </c>
      <c r="D32" s="317">
        <v>0.16147470705915976</v>
      </c>
      <c r="E32" s="316">
        <v>1659</v>
      </c>
      <c r="F32" s="317">
        <v>0.16224938875305622</v>
      </c>
      <c r="G32" s="316">
        <v>422726.31333238067</v>
      </c>
      <c r="H32" s="317">
        <v>0.16147470705915976</v>
      </c>
      <c r="I32" s="316">
        <v>8802</v>
      </c>
      <c r="J32" s="317">
        <v>0.83852529294084022</v>
      </c>
      <c r="K32" s="316">
        <v>8566</v>
      </c>
      <c r="L32" s="317">
        <v>0.83775061124694372</v>
      </c>
      <c r="M32" s="316">
        <v>2195184.0766676194</v>
      </c>
      <c r="N32" s="317">
        <v>0.83852529294084022</v>
      </c>
      <c r="O32" s="822">
        <v>10497</v>
      </c>
      <c r="P32" s="828">
        <v>10225</v>
      </c>
      <c r="Q32" s="318">
        <v>2617910.39</v>
      </c>
      <c r="R32" s="319">
        <v>249.39605506335144</v>
      </c>
      <c r="S32" s="319">
        <v>256.03035599022007</v>
      </c>
      <c r="T32" s="110"/>
    </row>
    <row r="33" spans="1:20" ht="12.95" customHeight="1">
      <c r="A33" s="325" t="s">
        <v>950</v>
      </c>
      <c r="B33" s="315" t="s">
        <v>27</v>
      </c>
      <c r="C33" s="316">
        <v>2190</v>
      </c>
      <c r="D33" s="317">
        <v>0.63294797687861271</v>
      </c>
      <c r="E33" s="316">
        <v>2190</v>
      </c>
      <c r="F33" s="317">
        <v>0.63294797687861271</v>
      </c>
      <c r="G33" s="316">
        <v>1407674.2118497111</v>
      </c>
      <c r="H33" s="317">
        <v>0.63294797687861271</v>
      </c>
      <c r="I33" s="316">
        <v>1270</v>
      </c>
      <c r="J33" s="317">
        <v>0.36705202312138729</v>
      </c>
      <c r="K33" s="316">
        <v>1270</v>
      </c>
      <c r="L33" s="317">
        <v>0.36705202312138729</v>
      </c>
      <c r="M33" s="316">
        <v>816322.48815028905</v>
      </c>
      <c r="N33" s="317">
        <v>0.36705202312138729</v>
      </c>
      <c r="O33" s="822">
        <v>3460</v>
      </c>
      <c r="P33" s="828">
        <v>3460</v>
      </c>
      <c r="Q33" s="318">
        <v>2223996.7000000002</v>
      </c>
      <c r="R33" s="319">
        <v>642.77361271676307</v>
      </c>
      <c r="S33" s="319">
        <v>642.77361271676307</v>
      </c>
      <c r="T33" s="110"/>
    </row>
    <row r="34" spans="1:20" ht="12.95" customHeight="1">
      <c r="A34" s="303" t="s">
        <v>269</v>
      </c>
      <c r="B34" s="304"/>
      <c r="C34" s="305"/>
      <c r="D34" s="305"/>
      <c r="E34" s="305"/>
      <c r="F34" s="305"/>
      <c r="G34" s="305"/>
      <c r="H34" s="306"/>
      <c r="I34" s="305"/>
      <c r="J34" s="305"/>
      <c r="K34" s="305"/>
      <c r="L34" s="305"/>
      <c r="M34" s="305"/>
      <c r="N34" s="306"/>
      <c r="O34" s="823"/>
      <c r="P34" s="829"/>
      <c r="Q34" s="307"/>
      <c r="R34" s="305"/>
      <c r="S34" s="308"/>
      <c r="T34" s="110"/>
    </row>
    <row r="35" spans="1:20" ht="12.95" customHeight="1">
      <c r="A35" s="309" t="s">
        <v>95</v>
      </c>
      <c r="B35" s="315" t="s">
        <v>27</v>
      </c>
      <c r="C35" s="312"/>
      <c r="D35" s="312"/>
      <c r="E35" s="312"/>
      <c r="F35" s="312"/>
      <c r="G35" s="312"/>
      <c r="H35" s="312"/>
      <c r="I35" s="312"/>
      <c r="J35" s="312"/>
      <c r="K35" s="312"/>
      <c r="L35" s="312"/>
      <c r="M35" s="312"/>
      <c r="N35" s="312"/>
      <c r="O35" s="824"/>
      <c r="P35" s="830"/>
      <c r="Q35" s="314"/>
      <c r="R35" s="324"/>
      <c r="S35" s="324"/>
      <c r="T35" s="110"/>
    </row>
    <row r="36" spans="1:20" ht="12.95" customHeight="1">
      <c r="A36" s="303" t="s">
        <v>89</v>
      </c>
      <c r="B36" s="304"/>
      <c r="C36" s="305"/>
      <c r="D36" s="305"/>
      <c r="E36" s="305"/>
      <c r="F36" s="305"/>
      <c r="G36" s="305"/>
      <c r="H36" s="306"/>
      <c r="I36" s="305"/>
      <c r="J36" s="305"/>
      <c r="K36" s="305"/>
      <c r="L36" s="305"/>
      <c r="M36" s="305"/>
      <c r="N36" s="306"/>
      <c r="O36" s="823"/>
      <c r="P36" s="829"/>
      <c r="Q36" s="307"/>
      <c r="R36" s="305"/>
      <c r="S36" s="308"/>
      <c r="T36" s="110"/>
    </row>
    <row r="37" spans="1:20" ht="12.95" customHeight="1">
      <c r="A37" s="309" t="s">
        <v>303</v>
      </c>
      <c r="B37" s="315" t="s">
        <v>26</v>
      </c>
      <c r="C37" s="316">
        <v>219624</v>
      </c>
      <c r="D37" s="317">
        <v>0.49511477021159561</v>
      </c>
      <c r="E37" s="316">
        <v>47400</v>
      </c>
      <c r="F37" s="317">
        <v>0.49115099266382062</v>
      </c>
      <c r="G37" s="316">
        <v>1777496.1236138525</v>
      </c>
      <c r="H37" s="317">
        <v>0.49511477021159561</v>
      </c>
      <c r="I37" s="316">
        <v>223958</v>
      </c>
      <c r="J37" s="317">
        <v>0.50488522978840444</v>
      </c>
      <c r="K37" s="316">
        <v>49108</v>
      </c>
      <c r="L37" s="317">
        <v>0.50884900733617944</v>
      </c>
      <c r="M37" s="316">
        <v>1812572.7463861471</v>
      </c>
      <c r="N37" s="317">
        <v>0.50488522978840444</v>
      </c>
      <c r="O37" s="822">
        <v>443582</v>
      </c>
      <c r="P37" s="828">
        <v>96508</v>
      </c>
      <c r="Q37" s="318">
        <v>3590068.8699999996</v>
      </c>
      <c r="R37" s="319">
        <v>8.0933601228183285</v>
      </c>
      <c r="S37" s="319">
        <v>37.199702304472162</v>
      </c>
      <c r="T37" s="110"/>
    </row>
    <row r="38" spans="1:20" ht="12.95" customHeight="1">
      <c r="A38" s="309" t="s">
        <v>91</v>
      </c>
      <c r="B38" s="315" t="s">
        <v>26</v>
      </c>
      <c r="C38" s="316">
        <v>97445</v>
      </c>
      <c r="D38" s="317">
        <v>0.49580742655364357</v>
      </c>
      <c r="E38" s="316">
        <v>39400</v>
      </c>
      <c r="F38" s="317">
        <v>0.49991752629642316</v>
      </c>
      <c r="G38" s="316">
        <v>8103256.4460534351</v>
      </c>
      <c r="H38" s="317">
        <v>0.49580742655364357</v>
      </c>
      <c r="I38" s="316">
        <v>99093</v>
      </c>
      <c r="J38" s="317">
        <v>0.50419257344635648</v>
      </c>
      <c r="K38" s="316">
        <v>39413</v>
      </c>
      <c r="L38" s="317">
        <v>0.50008247370357684</v>
      </c>
      <c r="M38" s="316">
        <v>8240299.5639465647</v>
      </c>
      <c r="N38" s="317">
        <v>0.50419257344635637</v>
      </c>
      <c r="O38" s="822">
        <v>196538</v>
      </c>
      <c r="P38" s="828">
        <v>78813</v>
      </c>
      <c r="Q38" s="318">
        <v>16343556.01</v>
      </c>
      <c r="R38" s="319">
        <v>83.157231731268254</v>
      </c>
      <c r="S38" s="319">
        <v>207.37132211690965</v>
      </c>
      <c r="T38" s="110"/>
    </row>
    <row r="39" spans="1:20" ht="12.95" customHeight="1">
      <c r="A39" s="309" t="s">
        <v>92</v>
      </c>
      <c r="B39" s="315" t="s">
        <v>26</v>
      </c>
      <c r="C39" s="316">
        <v>15286</v>
      </c>
      <c r="D39" s="317">
        <v>0.44526653073113892</v>
      </c>
      <c r="E39" s="316">
        <v>15280</v>
      </c>
      <c r="F39" s="317">
        <v>0.44613138686131387</v>
      </c>
      <c r="G39" s="316">
        <v>1284235.3012321582</v>
      </c>
      <c r="H39" s="317">
        <v>0.44526653073113887</v>
      </c>
      <c r="I39" s="316">
        <v>19044</v>
      </c>
      <c r="J39" s="317">
        <v>0.55473346926886102</v>
      </c>
      <c r="K39" s="316">
        <v>18970</v>
      </c>
      <c r="L39" s="317">
        <v>0.55386861313868618</v>
      </c>
      <c r="M39" s="316">
        <v>1599959.2487678414</v>
      </c>
      <c r="N39" s="317">
        <v>0.55473346926886102</v>
      </c>
      <c r="O39" s="822">
        <v>34330</v>
      </c>
      <c r="P39" s="828">
        <v>34250</v>
      </c>
      <c r="Q39" s="318">
        <v>2884194.55</v>
      </c>
      <c r="R39" s="319">
        <v>84.013823186717147</v>
      </c>
      <c r="S39" s="319">
        <v>84.210059854014588</v>
      </c>
      <c r="T39" s="110"/>
    </row>
    <row r="40" spans="1:20" ht="12.95" customHeight="1">
      <c r="A40" s="309" t="s">
        <v>93</v>
      </c>
      <c r="B40" s="315" t="s">
        <v>26</v>
      </c>
      <c r="C40" s="316">
        <v>3185</v>
      </c>
      <c r="D40" s="317">
        <v>0.44992230541036871</v>
      </c>
      <c r="E40" s="316">
        <v>3185</v>
      </c>
      <c r="F40" s="317">
        <v>0.44992230541036871</v>
      </c>
      <c r="G40" s="316">
        <v>262082.11399208929</v>
      </c>
      <c r="H40" s="317">
        <v>0.44992230541036871</v>
      </c>
      <c r="I40" s="316">
        <v>3894</v>
      </c>
      <c r="J40" s="317">
        <v>0.55007769458963129</v>
      </c>
      <c r="K40" s="316">
        <v>3894</v>
      </c>
      <c r="L40" s="317">
        <v>0.55007769458963129</v>
      </c>
      <c r="M40" s="316">
        <v>320423.15600791073</v>
      </c>
      <c r="N40" s="317">
        <v>0.55007769458963129</v>
      </c>
      <c r="O40" s="822">
        <v>7079</v>
      </c>
      <c r="P40" s="828">
        <v>7079</v>
      </c>
      <c r="Q40" s="318">
        <v>582505.27</v>
      </c>
      <c r="R40" s="319">
        <v>82.286378019494279</v>
      </c>
      <c r="S40" s="319">
        <v>82.286378019494279</v>
      </c>
      <c r="T40" s="110"/>
    </row>
    <row r="41" spans="1:20" ht="12.95" customHeight="1">
      <c r="A41" s="309" t="s">
        <v>102</v>
      </c>
      <c r="B41" s="315" t="s">
        <v>26</v>
      </c>
      <c r="C41" s="316">
        <v>5541</v>
      </c>
      <c r="D41" s="317">
        <v>0.46500503524672709</v>
      </c>
      <c r="E41" s="316">
        <v>4173</v>
      </c>
      <c r="F41" s="317">
        <v>0.46856052099708062</v>
      </c>
      <c r="G41" s="316">
        <v>336457.49018630415</v>
      </c>
      <c r="H41" s="317">
        <v>0.46500503524672709</v>
      </c>
      <c r="I41" s="316">
        <v>6375</v>
      </c>
      <c r="J41" s="317">
        <v>0.53499496475327291</v>
      </c>
      <c r="K41" s="316">
        <v>4733</v>
      </c>
      <c r="L41" s="317">
        <v>0.53143947900291943</v>
      </c>
      <c r="M41" s="316">
        <v>387099.16981369589</v>
      </c>
      <c r="N41" s="317">
        <v>0.53499496475327291</v>
      </c>
      <c r="O41" s="822">
        <v>11916</v>
      </c>
      <c r="P41" s="828">
        <v>8906</v>
      </c>
      <c r="Q41" s="318">
        <v>723556.66</v>
      </c>
      <c r="R41" s="319">
        <v>60.721438402148372</v>
      </c>
      <c r="S41" s="319">
        <v>81.243730069615992</v>
      </c>
      <c r="T41" s="110"/>
    </row>
    <row r="42" spans="1:20" ht="12.95" customHeight="1">
      <c r="A42" s="309" t="s">
        <v>96</v>
      </c>
      <c r="B42" s="315" t="s">
        <v>26</v>
      </c>
      <c r="C42" s="312"/>
      <c r="D42" s="312"/>
      <c r="E42" s="312"/>
      <c r="F42" s="312"/>
      <c r="G42" s="312"/>
      <c r="H42" s="312"/>
      <c r="I42" s="312"/>
      <c r="J42" s="312"/>
      <c r="K42" s="312"/>
      <c r="L42" s="312"/>
      <c r="M42" s="312"/>
      <c r="N42" s="312"/>
      <c r="O42" s="824"/>
      <c r="P42" s="830"/>
      <c r="Q42" s="314"/>
      <c r="R42" s="324"/>
      <c r="S42" s="324"/>
      <c r="T42" s="110"/>
    </row>
    <row r="43" spans="1:20" ht="12.95" customHeight="1">
      <c r="A43" s="303" t="s">
        <v>302</v>
      </c>
      <c r="B43" s="304"/>
      <c r="C43" s="305"/>
      <c r="D43" s="305"/>
      <c r="E43" s="305"/>
      <c r="F43" s="305"/>
      <c r="G43" s="305"/>
      <c r="H43" s="306"/>
      <c r="I43" s="305"/>
      <c r="J43" s="305"/>
      <c r="K43" s="305"/>
      <c r="L43" s="305"/>
      <c r="M43" s="305"/>
      <c r="N43" s="306"/>
      <c r="O43" s="823"/>
      <c r="P43" s="829"/>
      <c r="Q43" s="307"/>
      <c r="R43" s="305"/>
      <c r="S43" s="308"/>
      <c r="T43" s="110"/>
    </row>
    <row r="44" spans="1:20" ht="12.95" customHeight="1">
      <c r="A44" s="326" t="s">
        <v>94</v>
      </c>
      <c r="B44" s="315" t="s">
        <v>26</v>
      </c>
      <c r="C44" s="312"/>
      <c r="D44" s="312"/>
      <c r="E44" s="312"/>
      <c r="F44" s="312"/>
      <c r="G44" s="312"/>
      <c r="H44" s="312"/>
      <c r="I44" s="312"/>
      <c r="J44" s="312"/>
      <c r="K44" s="312"/>
      <c r="L44" s="312"/>
      <c r="M44" s="312"/>
      <c r="N44" s="312"/>
      <c r="O44" s="824"/>
      <c r="P44" s="830"/>
      <c r="Q44" s="314"/>
      <c r="R44" s="324"/>
      <c r="S44" s="324"/>
      <c r="T44" s="110"/>
    </row>
    <row r="45" spans="1:20" ht="12.95" customHeight="1">
      <c r="A45" s="326" t="s">
        <v>301</v>
      </c>
      <c r="B45" s="315" t="s">
        <v>26</v>
      </c>
      <c r="C45" s="318">
        <v>2658</v>
      </c>
      <c r="D45" s="317">
        <v>0.54233829830646807</v>
      </c>
      <c r="E45" s="318">
        <v>2656</v>
      </c>
      <c r="F45" s="317">
        <v>0.54215145948152688</v>
      </c>
      <c r="G45" s="327">
        <v>113790.50939400122</v>
      </c>
      <c r="H45" s="317">
        <v>0.54233829830646807</v>
      </c>
      <c r="I45" s="318">
        <v>2243</v>
      </c>
      <c r="J45" s="317">
        <v>0.45766170169353193</v>
      </c>
      <c r="K45" s="318">
        <v>2243</v>
      </c>
      <c r="L45" s="317">
        <v>0.45784854051847318</v>
      </c>
      <c r="M45" s="327">
        <v>96024.120605998774</v>
      </c>
      <c r="N45" s="317">
        <v>0.45766170169353193</v>
      </c>
      <c r="O45" s="822">
        <v>4901</v>
      </c>
      <c r="P45" s="828">
        <v>4899</v>
      </c>
      <c r="Q45" s="318">
        <v>209814.63</v>
      </c>
      <c r="R45" s="319">
        <v>42.810575392776983</v>
      </c>
      <c r="S45" s="319">
        <v>42.82805266380894</v>
      </c>
      <c r="T45" s="110"/>
    </row>
    <row r="46" spans="1:20" ht="12.95" customHeight="1">
      <c r="A46" s="303" t="s">
        <v>579</v>
      </c>
      <c r="B46" s="304"/>
      <c r="C46" s="305"/>
      <c r="D46" s="305"/>
      <c r="E46" s="305"/>
      <c r="F46" s="305"/>
      <c r="G46" s="305"/>
      <c r="H46" s="306"/>
      <c r="I46" s="305"/>
      <c r="J46" s="305"/>
      <c r="K46" s="305"/>
      <c r="L46" s="305"/>
      <c r="M46" s="305"/>
      <c r="N46" s="306"/>
      <c r="O46" s="823"/>
      <c r="P46" s="829"/>
      <c r="Q46" s="307"/>
      <c r="R46" s="305"/>
      <c r="S46" s="308"/>
      <c r="T46" s="110"/>
    </row>
    <row r="47" spans="1:20" ht="12.95" customHeight="1">
      <c r="A47" s="96" t="s">
        <v>583</v>
      </c>
      <c r="B47" s="315" t="s">
        <v>26</v>
      </c>
      <c r="C47" s="316">
        <v>2</v>
      </c>
      <c r="D47" s="317">
        <v>1.9550342130987292E-3</v>
      </c>
      <c r="E47" s="316">
        <v>2</v>
      </c>
      <c r="F47" s="317">
        <v>1.998001998001998E-3</v>
      </c>
      <c r="G47" s="316">
        <v>164.94322580645164</v>
      </c>
      <c r="H47" s="317">
        <v>1.9550342130987292E-3</v>
      </c>
      <c r="I47" s="316">
        <v>1021</v>
      </c>
      <c r="J47" s="317">
        <v>0.99804496578690127</v>
      </c>
      <c r="K47" s="316">
        <v>999</v>
      </c>
      <c r="L47" s="317">
        <v>0.99800199800199796</v>
      </c>
      <c r="M47" s="316">
        <v>84203.516774193558</v>
      </c>
      <c r="N47" s="317">
        <v>0.99804496578690127</v>
      </c>
      <c r="O47" s="822">
        <v>1023</v>
      </c>
      <c r="P47" s="828">
        <v>1001</v>
      </c>
      <c r="Q47" s="318">
        <v>84368.46</v>
      </c>
      <c r="R47" s="319">
        <v>82.471612903225818</v>
      </c>
      <c r="S47" s="319">
        <v>84.284175824175833</v>
      </c>
      <c r="T47" s="110"/>
    </row>
    <row r="48" spans="1:20" ht="12.95" customHeight="1">
      <c r="A48" s="303" t="s">
        <v>97</v>
      </c>
      <c r="B48" s="304"/>
      <c r="C48" s="305"/>
      <c r="D48" s="305"/>
      <c r="E48" s="305"/>
      <c r="F48" s="305"/>
      <c r="G48" s="305"/>
      <c r="H48" s="305"/>
      <c r="I48" s="305"/>
      <c r="J48" s="305"/>
      <c r="K48" s="305"/>
      <c r="L48" s="305"/>
      <c r="M48" s="305"/>
      <c r="N48" s="305"/>
      <c r="O48" s="823"/>
      <c r="P48" s="829"/>
      <c r="Q48" s="307"/>
      <c r="R48" s="305"/>
      <c r="S48" s="308"/>
      <c r="T48" s="110"/>
    </row>
    <row r="49" spans="1:20" ht="12.95" customHeight="1">
      <c r="A49" s="328" t="s">
        <v>98</v>
      </c>
      <c r="B49" s="329" t="s">
        <v>27</v>
      </c>
      <c r="C49" s="330"/>
      <c r="D49" s="312"/>
      <c r="E49" s="330"/>
      <c r="F49" s="312"/>
      <c r="G49" s="311"/>
      <c r="H49" s="313"/>
      <c r="I49" s="330"/>
      <c r="J49" s="312"/>
      <c r="K49" s="330"/>
      <c r="L49" s="312"/>
      <c r="M49" s="314"/>
      <c r="N49" s="313"/>
      <c r="O49" s="825">
        <v>123539</v>
      </c>
      <c r="P49" s="831">
        <v>123539</v>
      </c>
      <c r="Q49" s="331">
        <v>1335355.48</v>
      </c>
      <c r="R49" s="319">
        <v>10.805716297363354</v>
      </c>
      <c r="S49" s="319">
        <v>10.805716297363354</v>
      </c>
      <c r="T49" s="110"/>
    </row>
    <row r="50" spans="1:20" ht="12.95" customHeight="1">
      <c r="A50" s="309" t="s">
        <v>99</v>
      </c>
      <c r="B50" s="329" t="s">
        <v>27</v>
      </c>
      <c r="C50" s="330"/>
      <c r="D50" s="312"/>
      <c r="E50" s="330"/>
      <c r="F50" s="312"/>
      <c r="G50" s="311"/>
      <c r="H50" s="313"/>
      <c r="I50" s="330"/>
      <c r="J50" s="312"/>
      <c r="K50" s="330"/>
      <c r="L50" s="312"/>
      <c r="M50" s="314"/>
      <c r="N50" s="313"/>
      <c r="O50" s="825">
        <v>123539</v>
      </c>
      <c r="P50" s="831">
        <v>123539</v>
      </c>
      <c r="Q50" s="331">
        <v>13232258.5</v>
      </c>
      <c r="R50" s="319">
        <v>107.1996181797582</v>
      </c>
      <c r="S50" s="319">
        <v>107.1996181797582</v>
      </c>
      <c r="T50" s="110"/>
    </row>
    <row r="51" spans="1:20" ht="12.95" customHeight="1">
      <c r="A51" s="309"/>
      <c r="B51" s="315" t="s">
        <v>27</v>
      </c>
      <c r="C51" s="332"/>
      <c r="D51" s="332"/>
      <c r="E51" s="332"/>
      <c r="F51" s="332"/>
      <c r="G51" s="332"/>
      <c r="H51" s="332"/>
      <c r="I51" s="332"/>
      <c r="J51" s="332"/>
      <c r="K51" s="332"/>
      <c r="L51" s="332"/>
      <c r="M51" s="333"/>
      <c r="N51" s="332"/>
      <c r="O51" s="826"/>
      <c r="P51" s="332"/>
      <c r="Q51" s="333"/>
      <c r="R51" s="334"/>
      <c r="S51" s="334"/>
      <c r="T51" s="110"/>
    </row>
    <row r="52" spans="1:20" ht="12.95" customHeight="1">
      <c r="A52" s="303" t="s">
        <v>97</v>
      </c>
      <c r="B52" s="304"/>
      <c r="C52" s="335"/>
      <c r="D52" s="335"/>
      <c r="E52" s="335"/>
      <c r="F52" s="335"/>
      <c r="G52" s="335"/>
      <c r="H52" s="335"/>
      <c r="I52" s="335"/>
      <c r="J52" s="335"/>
      <c r="K52" s="335"/>
      <c r="L52" s="335"/>
      <c r="M52" s="335"/>
      <c r="N52" s="335"/>
      <c r="O52" s="827"/>
      <c r="P52" s="335"/>
      <c r="Q52" s="335"/>
      <c r="R52" s="335"/>
      <c r="S52" s="336"/>
      <c r="T52" s="110"/>
    </row>
    <row r="53" spans="1:20" ht="12.95" customHeight="1">
      <c r="A53" s="328" t="s">
        <v>98</v>
      </c>
      <c r="B53" s="332" t="s">
        <v>27</v>
      </c>
      <c r="C53" s="337"/>
      <c r="D53" s="338"/>
      <c r="E53" s="337"/>
      <c r="F53" s="338"/>
      <c r="G53" s="339"/>
      <c r="H53" s="340"/>
      <c r="I53" s="337"/>
      <c r="J53" s="338"/>
      <c r="K53" s="337"/>
      <c r="L53" s="338"/>
      <c r="M53" s="341"/>
      <c r="N53" s="340"/>
      <c r="O53" s="826">
        <v>123566</v>
      </c>
      <c r="P53" s="332">
        <v>123566</v>
      </c>
      <c r="Q53" s="333">
        <v>1335219.1400000001</v>
      </c>
      <c r="R53" s="342">
        <v>10.805716297363354</v>
      </c>
      <c r="S53" s="342">
        <v>10.805716297363354</v>
      </c>
      <c r="T53" s="110"/>
    </row>
    <row r="54" spans="1:20" ht="12.95" customHeight="1">
      <c r="A54" s="309" t="s">
        <v>99</v>
      </c>
      <c r="B54" s="332" t="s">
        <v>27</v>
      </c>
      <c r="C54" s="337"/>
      <c r="D54" s="338"/>
      <c r="E54" s="337"/>
      <c r="F54" s="338"/>
      <c r="G54" s="339"/>
      <c r="H54" s="340"/>
      <c r="I54" s="337"/>
      <c r="J54" s="338"/>
      <c r="K54" s="337"/>
      <c r="L54" s="338"/>
      <c r="M54" s="341"/>
      <c r="N54" s="340"/>
      <c r="O54" s="826">
        <v>123566</v>
      </c>
      <c r="P54" s="332">
        <v>123566</v>
      </c>
      <c r="Q54" s="333">
        <v>13246228.020000001</v>
      </c>
      <c r="R54" s="342">
        <v>107.1996181797582</v>
      </c>
      <c r="S54" s="342">
        <v>107.1996181797582</v>
      </c>
      <c r="T54" s="110"/>
    </row>
    <row r="55" spans="1:20" ht="12.95" customHeight="1">
      <c r="A55" s="343"/>
      <c r="B55" s="332"/>
      <c r="C55" s="332"/>
      <c r="D55" s="332"/>
      <c r="E55" s="332"/>
      <c r="F55" s="332"/>
      <c r="G55" s="332"/>
      <c r="H55" s="332"/>
      <c r="I55" s="332"/>
      <c r="J55" s="332"/>
      <c r="K55" s="332"/>
      <c r="L55" s="332"/>
      <c r="M55" s="332"/>
      <c r="N55" s="332"/>
      <c r="O55" s="332"/>
      <c r="P55" s="332"/>
      <c r="Q55" s="333"/>
      <c r="R55" s="332"/>
      <c r="S55" s="332"/>
      <c r="T55" s="110"/>
    </row>
    <row r="56" spans="1:20" ht="12.95" customHeight="1">
      <c r="A56" s="344"/>
      <c r="B56" s="344"/>
      <c r="C56" s="344"/>
      <c r="D56" s="344"/>
      <c r="E56" s="344"/>
      <c r="F56" s="344"/>
      <c r="G56" s="344"/>
      <c r="T56" s="110"/>
    </row>
    <row r="57" spans="1:20" ht="14.25" customHeight="1">
      <c r="A57" s="821" t="s">
        <v>1133</v>
      </c>
      <c r="B57" s="821"/>
      <c r="C57" s="821"/>
      <c r="D57" s="821"/>
      <c r="E57" s="821"/>
      <c r="F57" s="821"/>
      <c r="G57" s="821"/>
      <c r="H57" s="115"/>
      <c r="I57" s="347"/>
      <c r="J57" s="347"/>
      <c r="K57" s="115"/>
      <c r="L57" s="115"/>
      <c r="M57" s="115"/>
      <c r="N57" s="115"/>
      <c r="O57" s="348"/>
      <c r="P57" s="348"/>
      <c r="Q57" s="348"/>
      <c r="R57" s="115"/>
      <c r="S57" s="115"/>
      <c r="T57" s="110"/>
    </row>
    <row r="58" spans="1:20" ht="15.75" customHeight="1">
      <c r="A58" s="821" t="s">
        <v>1134</v>
      </c>
      <c r="B58" s="821"/>
      <c r="C58" s="821"/>
      <c r="D58" s="821"/>
      <c r="E58" s="821"/>
      <c r="F58" s="821"/>
      <c r="G58" s="821"/>
      <c r="H58" s="165"/>
      <c r="T58" s="110"/>
    </row>
    <row r="59" spans="1:20" ht="15" customHeight="1">
      <c r="A59" s="821" t="s">
        <v>1135</v>
      </c>
      <c r="B59" s="821"/>
      <c r="C59" s="821"/>
      <c r="D59" s="821"/>
      <c r="E59" s="821"/>
      <c r="F59" s="821"/>
      <c r="G59" s="821"/>
      <c r="H59" s="165"/>
      <c r="T59" s="110"/>
    </row>
    <row r="60" spans="1:20" ht="15" customHeight="1">
      <c r="A60" s="821" t="s">
        <v>1136</v>
      </c>
      <c r="B60" s="821"/>
      <c r="C60" s="821"/>
      <c r="D60" s="821"/>
      <c r="E60" s="821"/>
      <c r="F60" s="821"/>
      <c r="G60" s="821"/>
      <c r="H60" s="110"/>
      <c r="I60" s="110"/>
      <c r="J60" s="110"/>
      <c r="K60" s="110"/>
      <c r="L60" s="110"/>
      <c r="M60" s="110"/>
      <c r="N60" s="110"/>
      <c r="O60" s="110"/>
      <c r="P60" s="110"/>
      <c r="Q60" s="110"/>
      <c r="R60" s="110"/>
      <c r="S60" s="110"/>
      <c r="T60" s="110"/>
    </row>
    <row r="61" spans="1:20" ht="15.75" customHeight="1">
      <c r="A61" s="1201" t="s">
        <v>1137</v>
      </c>
      <c r="B61" s="1201"/>
      <c r="C61" s="1201"/>
      <c r="D61" s="1201"/>
      <c r="E61" s="1201"/>
      <c r="F61" s="1201"/>
      <c r="G61" s="1201"/>
      <c r="H61" s="110"/>
      <c r="I61" s="110"/>
      <c r="J61" s="110"/>
      <c r="K61" s="110"/>
      <c r="L61" s="110"/>
      <c r="M61" s="110"/>
      <c r="N61" s="110"/>
      <c r="O61" s="110"/>
      <c r="P61" s="110"/>
      <c r="Q61" s="110"/>
      <c r="R61" s="110"/>
      <c r="S61" s="110"/>
      <c r="T61" s="110"/>
    </row>
    <row r="62" spans="1:20">
      <c r="A62" s="344"/>
      <c r="B62" s="344"/>
      <c r="C62" s="344"/>
      <c r="D62" s="344"/>
      <c r="E62" s="344"/>
      <c r="F62" s="344"/>
      <c r="G62" s="344"/>
      <c r="H62" s="110"/>
      <c r="I62" s="110"/>
      <c r="J62" s="110"/>
      <c r="K62" s="110"/>
      <c r="L62" s="110"/>
      <c r="M62" s="110"/>
      <c r="N62" s="110"/>
      <c r="O62" s="110"/>
      <c r="P62" s="110"/>
      <c r="Q62" s="110"/>
      <c r="R62" s="110"/>
      <c r="S62" s="110"/>
      <c r="T62" s="110"/>
    </row>
    <row r="63" spans="1:20" s="115" customFormat="1">
      <c r="A63" s="110"/>
      <c r="B63" s="110"/>
      <c r="C63" s="110"/>
      <c r="D63" s="110"/>
      <c r="E63" s="110"/>
      <c r="F63" s="110"/>
      <c r="G63" s="110"/>
      <c r="H63" s="110"/>
      <c r="I63" s="110"/>
      <c r="J63" s="110"/>
      <c r="K63" s="110"/>
      <c r="L63" s="110"/>
      <c r="M63" s="110"/>
      <c r="N63" s="110"/>
      <c r="O63" s="110"/>
      <c r="P63" s="110"/>
      <c r="Q63" s="110"/>
      <c r="R63" s="110"/>
      <c r="S63" s="110"/>
      <c r="T63" s="110"/>
    </row>
    <row r="64" spans="1:20">
      <c r="A64" s="110"/>
      <c r="B64" s="110"/>
      <c r="C64" s="110"/>
      <c r="D64" s="110"/>
      <c r="E64" s="110"/>
      <c r="F64" s="110"/>
      <c r="G64" s="110"/>
      <c r="H64" s="110"/>
      <c r="I64" s="110"/>
      <c r="J64" s="110"/>
      <c r="K64" s="110"/>
      <c r="L64" s="110"/>
      <c r="M64" s="110"/>
      <c r="N64" s="110"/>
      <c r="O64" s="110"/>
      <c r="P64" s="110"/>
      <c r="Q64" s="110"/>
      <c r="R64" s="110"/>
      <c r="S64" s="110"/>
      <c r="T64" s="110"/>
    </row>
    <row r="65" spans="1:20">
      <c r="A65" s="110"/>
      <c r="B65" s="110"/>
      <c r="C65" s="110"/>
      <c r="D65" s="110"/>
      <c r="E65" s="110"/>
      <c r="F65" s="110"/>
      <c r="G65" s="110"/>
      <c r="H65" s="110"/>
      <c r="I65" s="110"/>
      <c r="J65" s="110"/>
      <c r="K65" s="110"/>
      <c r="L65" s="110"/>
      <c r="M65" s="110"/>
      <c r="N65" s="110"/>
      <c r="O65" s="110"/>
      <c r="P65" s="110"/>
      <c r="Q65" s="110"/>
      <c r="R65" s="110"/>
      <c r="S65" s="110"/>
      <c r="T65" s="110"/>
    </row>
    <row r="66" spans="1:20">
      <c r="A66" s="110"/>
      <c r="B66" s="110"/>
      <c r="C66" s="110"/>
      <c r="D66" s="110"/>
      <c r="E66" s="110"/>
      <c r="F66" s="110"/>
      <c r="G66" s="110"/>
      <c r="H66" s="110"/>
      <c r="I66" s="110"/>
      <c r="J66" s="110"/>
      <c r="K66" s="110"/>
      <c r="L66" s="110"/>
      <c r="M66" s="110"/>
      <c r="N66" s="110"/>
      <c r="O66" s="110"/>
      <c r="P66" s="110"/>
      <c r="Q66" s="110"/>
      <c r="R66" s="110"/>
      <c r="S66" s="110"/>
      <c r="T66" s="110"/>
    </row>
    <row r="67" spans="1:20">
      <c r="A67" s="110"/>
      <c r="B67" s="110"/>
      <c r="C67" s="110"/>
      <c r="D67" s="110"/>
      <c r="E67" s="110"/>
      <c r="F67" s="110"/>
      <c r="G67" s="110"/>
      <c r="H67" s="110"/>
      <c r="I67" s="110"/>
      <c r="J67" s="110"/>
      <c r="K67" s="110"/>
      <c r="L67" s="110"/>
      <c r="M67" s="110"/>
      <c r="N67" s="110"/>
      <c r="O67" s="110"/>
      <c r="P67" s="110"/>
      <c r="Q67" s="110"/>
      <c r="R67" s="110"/>
      <c r="S67" s="110"/>
      <c r="T67" s="110"/>
    </row>
    <row r="68" spans="1:20" ht="14.25" customHeight="1">
      <c r="A68" s="110"/>
      <c r="B68" s="110"/>
      <c r="C68" s="110"/>
      <c r="D68" s="110"/>
      <c r="E68" s="110"/>
      <c r="F68" s="110"/>
      <c r="G68" s="110"/>
      <c r="H68" s="110"/>
      <c r="I68" s="110"/>
      <c r="J68" s="110"/>
      <c r="K68" s="110"/>
      <c r="L68" s="110"/>
      <c r="M68" s="110"/>
      <c r="N68" s="110"/>
      <c r="O68" s="110"/>
      <c r="P68" s="110"/>
      <c r="Q68" s="110"/>
      <c r="R68" s="110"/>
      <c r="S68" s="110"/>
      <c r="T68" s="110"/>
    </row>
    <row r="69" spans="1:20">
      <c r="A69" s="110"/>
      <c r="B69" s="110"/>
      <c r="C69" s="110"/>
      <c r="D69" s="110"/>
      <c r="E69" s="110"/>
      <c r="F69" s="110"/>
      <c r="G69" s="110"/>
      <c r="H69" s="110"/>
      <c r="I69" s="110"/>
      <c r="J69" s="110"/>
      <c r="K69" s="110"/>
      <c r="L69" s="110"/>
      <c r="M69" s="110"/>
      <c r="N69" s="110"/>
      <c r="O69" s="110"/>
      <c r="P69" s="110"/>
      <c r="Q69" s="110"/>
      <c r="R69" s="110"/>
      <c r="S69" s="110"/>
      <c r="T69" s="110"/>
    </row>
    <row r="70" spans="1:20">
      <c r="A70" s="110"/>
      <c r="B70" s="110"/>
      <c r="C70" s="110"/>
      <c r="D70" s="110"/>
      <c r="E70" s="110"/>
      <c r="F70" s="110"/>
      <c r="G70" s="110"/>
      <c r="H70" s="110"/>
      <c r="I70" s="110"/>
      <c r="J70" s="110"/>
      <c r="K70" s="110"/>
      <c r="L70" s="110"/>
      <c r="M70" s="110"/>
      <c r="N70" s="110"/>
      <c r="O70" s="110"/>
      <c r="P70" s="110"/>
      <c r="Q70" s="110"/>
      <c r="R70" s="110"/>
      <c r="S70" s="110"/>
      <c r="T70" s="110"/>
    </row>
    <row r="71" spans="1:20">
      <c r="A71" s="110"/>
      <c r="B71" s="110"/>
      <c r="C71" s="110"/>
      <c r="D71" s="110"/>
      <c r="E71" s="110"/>
      <c r="F71" s="110"/>
      <c r="G71" s="110"/>
      <c r="H71" s="110"/>
      <c r="I71" s="110"/>
      <c r="J71" s="110"/>
      <c r="K71" s="110"/>
      <c r="L71" s="110"/>
      <c r="M71" s="110"/>
      <c r="N71" s="110"/>
      <c r="O71" s="110"/>
      <c r="P71" s="110"/>
      <c r="Q71" s="110"/>
      <c r="R71" s="110"/>
      <c r="S71" s="110"/>
      <c r="T71" s="110"/>
    </row>
    <row r="72" spans="1:20">
      <c r="A72" s="110"/>
      <c r="B72" s="110"/>
      <c r="C72" s="110"/>
      <c r="D72" s="110"/>
      <c r="E72" s="110"/>
      <c r="F72" s="110"/>
      <c r="G72" s="110"/>
      <c r="H72" s="110"/>
      <c r="I72" s="110"/>
      <c r="J72" s="110"/>
      <c r="K72" s="110"/>
      <c r="L72" s="110"/>
      <c r="M72" s="110"/>
      <c r="N72" s="110"/>
      <c r="O72" s="110"/>
      <c r="P72" s="110"/>
      <c r="Q72" s="110"/>
      <c r="R72" s="110"/>
      <c r="S72" s="110"/>
      <c r="T72" s="110"/>
    </row>
    <row r="73" spans="1:20">
      <c r="A73" s="110"/>
      <c r="B73" s="110"/>
      <c r="C73" s="110"/>
      <c r="D73" s="110"/>
      <c r="E73" s="110"/>
      <c r="F73" s="110"/>
      <c r="G73" s="110"/>
      <c r="H73" s="110"/>
      <c r="I73" s="110"/>
      <c r="J73" s="110"/>
      <c r="K73" s="110"/>
      <c r="L73" s="110"/>
      <c r="M73" s="110"/>
      <c r="N73" s="110"/>
      <c r="O73" s="110"/>
      <c r="P73" s="110"/>
      <c r="Q73" s="110"/>
      <c r="R73" s="110"/>
      <c r="S73" s="110"/>
      <c r="T73" s="110"/>
    </row>
    <row r="74" spans="1:20">
      <c r="A74" s="110"/>
      <c r="B74" s="110"/>
      <c r="C74" s="110"/>
      <c r="D74" s="110"/>
      <c r="E74" s="110"/>
      <c r="F74" s="110"/>
      <c r="G74" s="110"/>
      <c r="H74" s="110"/>
      <c r="I74" s="110"/>
      <c r="J74" s="110"/>
      <c r="K74" s="110"/>
      <c r="L74" s="110"/>
      <c r="M74" s="110"/>
      <c r="N74" s="110"/>
      <c r="O74" s="110"/>
      <c r="P74" s="110"/>
      <c r="Q74" s="110"/>
      <c r="R74" s="110"/>
      <c r="S74" s="110"/>
      <c r="T74" s="110"/>
    </row>
    <row r="75" spans="1:20">
      <c r="A75" s="110"/>
      <c r="B75" s="110"/>
      <c r="C75" s="110"/>
      <c r="D75" s="110"/>
      <c r="E75" s="110"/>
      <c r="F75" s="110"/>
      <c r="G75" s="110"/>
      <c r="H75" s="110"/>
      <c r="I75" s="110"/>
      <c r="J75" s="110"/>
      <c r="K75" s="110"/>
      <c r="L75" s="110"/>
      <c r="M75" s="110"/>
      <c r="N75" s="110"/>
      <c r="O75" s="110"/>
      <c r="P75" s="110"/>
      <c r="Q75" s="110"/>
      <c r="R75" s="110"/>
      <c r="S75" s="110"/>
      <c r="T75" s="110"/>
    </row>
    <row r="76" spans="1:20">
      <c r="A76" s="110"/>
      <c r="B76" s="110"/>
      <c r="C76" s="110"/>
      <c r="D76" s="110"/>
      <c r="E76" s="110"/>
      <c r="F76" s="110"/>
      <c r="G76" s="110"/>
      <c r="H76" s="110"/>
      <c r="I76" s="110"/>
      <c r="J76" s="110"/>
      <c r="K76" s="110"/>
      <c r="L76" s="110"/>
      <c r="M76" s="110"/>
      <c r="N76" s="110"/>
      <c r="O76" s="110"/>
      <c r="P76" s="110"/>
      <c r="Q76" s="110"/>
      <c r="R76" s="110"/>
      <c r="S76" s="110"/>
      <c r="T76" s="110"/>
    </row>
    <row r="77" spans="1:20">
      <c r="A77" s="110"/>
      <c r="B77" s="110"/>
      <c r="C77" s="110"/>
      <c r="D77" s="110"/>
      <c r="E77" s="110"/>
      <c r="F77" s="110"/>
      <c r="G77" s="110"/>
      <c r="H77" s="110"/>
      <c r="I77" s="110"/>
      <c r="J77" s="110"/>
      <c r="K77" s="110"/>
      <c r="L77" s="110"/>
      <c r="M77" s="110"/>
      <c r="N77" s="110"/>
      <c r="O77" s="110"/>
      <c r="P77" s="110"/>
      <c r="Q77" s="110"/>
      <c r="R77" s="110"/>
      <c r="S77" s="110"/>
      <c r="T77" s="110"/>
    </row>
    <row r="78" spans="1:20">
      <c r="A78" s="110"/>
      <c r="B78" s="110"/>
      <c r="C78" s="110"/>
      <c r="D78" s="110"/>
      <c r="E78" s="110"/>
      <c r="F78" s="110"/>
      <c r="G78" s="110"/>
      <c r="H78" s="110"/>
      <c r="I78" s="110"/>
      <c r="J78" s="110"/>
      <c r="K78" s="110"/>
      <c r="L78" s="110"/>
      <c r="M78" s="110"/>
      <c r="N78" s="110"/>
      <c r="O78" s="110"/>
      <c r="P78" s="110"/>
      <c r="Q78" s="110"/>
      <c r="R78" s="110"/>
      <c r="S78" s="110"/>
      <c r="T78" s="110"/>
    </row>
    <row r="79" spans="1:20">
      <c r="A79" s="110"/>
      <c r="B79" s="110"/>
      <c r="C79" s="110"/>
      <c r="D79" s="110"/>
      <c r="E79" s="110"/>
      <c r="F79" s="110"/>
      <c r="G79" s="110"/>
      <c r="H79" s="110"/>
      <c r="I79" s="110"/>
      <c r="J79" s="110"/>
      <c r="K79" s="110"/>
      <c r="L79" s="110"/>
      <c r="M79" s="110"/>
      <c r="N79" s="110"/>
      <c r="O79" s="110"/>
      <c r="P79" s="110"/>
      <c r="Q79" s="110"/>
      <c r="R79" s="110"/>
      <c r="S79" s="110"/>
      <c r="T79" s="110"/>
    </row>
    <row r="80" spans="1:20">
      <c r="A80" s="110"/>
      <c r="B80" s="110"/>
      <c r="C80" s="110"/>
      <c r="D80" s="110"/>
      <c r="E80" s="110"/>
      <c r="F80" s="110"/>
      <c r="G80" s="110"/>
      <c r="H80" s="110"/>
      <c r="I80" s="110"/>
      <c r="J80" s="110"/>
      <c r="K80" s="110"/>
      <c r="L80" s="110"/>
      <c r="M80" s="110"/>
      <c r="N80" s="110"/>
      <c r="O80" s="110"/>
      <c r="P80" s="110"/>
      <c r="Q80" s="110"/>
      <c r="R80" s="110"/>
      <c r="S80" s="110"/>
      <c r="T80" s="110"/>
    </row>
    <row r="81" spans="1:20">
      <c r="A81" s="110"/>
      <c r="B81" s="110"/>
      <c r="C81" s="110"/>
      <c r="D81" s="110"/>
      <c r="E81" s="110"/>
      <c r="F81" s="110"/>
      <c r="G81" s="110"/>
      <c r="H81" s="110"/>
      <c r="I81" s="110"/>
      <c r="J81" s="110"/>
      <c r="K81" s="110"/>
      <c r="L81" s="110"/>
      <c r="M81" s="110"/>
      <c r="N81" s="110"/>
      <c r="O81" s="110"/>
      <c r="P81" s="110"/>
      <c r="Q81" s="110"/>
      <c r="R81" s="110"/>
      <c r="S81" s="110"/>
      <c r="T81" s="110"/>
    </row>
    <row r="82" spans="1:20">
      <c r="A82" s="110"/>
      <c r="B82" s="110"/>
      <c r="C82" s="110"/>
      <c r="D82" s="110"/>
      <c r="E82" s="110"/>
      <c r="F82" s="110"/>
      <c r="G82" s="110"/>
      <c r="H82" s="110"/>
      <c r="I82" s="110"/>
      <c r="J82" s="110"/>
      <c r="K82" s="110"/>
      <c r="L82" s="110"/>
      <c r="M82" s="110"/>
      <c r="N82" s="110"/>
      <c r="O82" s="110"/>
      <c r="P82" s="110"/>
      <c r="Q82" s="110"/>
      <c r="R82" s="110"/>
      <c r="S82" s="110"/>
      <c r="T82" s="110"/>
    </row>
    <row r="83" spans="1:20">
      <c r="A83" s="110"/>
      <c r="B83" s="110"/>
      <c r="C83" s="110"/>
      <c r="D83" s="110"/>
      <c r="E83" s="110"/>
      <c r="F83" s="110"/>
      <c r="G83" s="110"/>
      <c r="H83" s="110"/>
      <c r="I83" s="110"/>
      <c r="J83" s="110"/>
      <c r="K83" s="110"/>
      <c r="L83" s="110"/>
      <c r="M83" s="110"/>
      <c r="N83" s="110"/>
      <c r="O83" s="110"/>
      <c r="P83" s="110"/>
      <c r="Q83" s="110"/>
      <c r="R83" s="110"/>
      <c r="S83" s="110"/>
      <c r="T83" s="110"/>
    </row>
    <row r="84" spans="1:20">
      <c r="A84" s="110"/>
      <c r="B84" s="110"/>
      <c r="C84" s="110"/>
      <c r="D84" s="110"/>
      <c r="E84" s="110"/>
      <c r="F84" s="110"/>
      <c r="G84" s="110"/>
      <c r="H84" s="110"/>
      <c r="I84" s="110"/>
      <c r="J84" s="110"/>
      <c r="K84" s="110"/>
      <c r="L84" s="110"/>
      <c r="M84" s="110"/>
      <c r="N84" s="110"/>
      <c r="O84" s="110"/>
      <c r="P84" s="110"/>
      <c r="Q84" s="110"/>
      <c r="R84" s="110"/>
      <c r="S84" s="110"/>
      <c r="T84" s="110"/>
    </row>
    <row r="85" spans="1:20">
      <c r="A85" s="110"/>
      <c r="B85" s="110"/>
      <c r="C85" s="110"/>
      <c r="D85" s="110"/>
      <c r="E85" s="110"/>
      <c r="F85" s="110"/>
      <c r="G85" s="110"/>
      <c r="H85" s="110"/>
      <c r="I85" s="110"/>
      <c r="J85" s="110"/>
      <c r="K85" s="110"/>
      <c r="L85" s="110"/>
      <c r="M85" s="110"/>
      <c r="N85" s="110"/>
      <c r="O85" s="110"/>
      <c r="P85" s="110"/>
      <c r="Q85" s="110"/>
      <c r="R85" s="110"/>
      <c r="S85" s="110"/>
      <c r="T85" s="110"/>
    </row>
    <row r="86" spans="1:20">
      <c r="A86" s="110"/>
      <c r="B86" s="110"/>
      <c r="C86" s="110"/>
      <c r="D86" s="110"/>
      <c r="E86" s="110"/>
      <c r="F86" s="110"/>
      <c r="G86" s="110"/>
      <c r="H86" s="110"/>
      <c r="I86" s="110"/>
      <c r="J86" s="110"/>
      <c r="K86" s="110"/>
      <c r="L86" s="110"/>
      <c r="M86" s="110"/>
      <c r="N86" s="110"/>
      <c r="O86" s="110"/>
      <c r="P86" s="110"/>
      <c r="Q86" s="110"/>
      <c r="R86" s="110"/>
      <c r="S86" s="110"/>
      <c r="T86" s="110"/>
    </row>
    <row r="87" spans="1:20">
      <c r="A87" s="110"/>
      <c r="B87" s="110"/>
      <c r="C87" s="110"/>
      <c r="D87" s="110"/>
      <c r="E87" s="110"/>
      <c r="F87" s="110"/>
      <c r="G87" s="110"/>
      <c r="H87" s="110"/>
      <c r="I87" s="110"/>
      <c r="J87" s="110"/>
      <c r="K87" s="110"/>
      <c r="L87" s="110"/>
      <c r="M87" s="110"/>
      <c r="N87" s="110"/>
      <c r="O87" s="110"/>
      <c r="P87" s="110"/>
      <c r="Q87" s="110"/>
      <c r="R87" s="110"/>
      <c r="S87" s="110"/>
      <c r="T87" s="110"/>
    </row>
    <row r="88" spans="1:20">
      <c r="A88" s="110"/>
      <c r="B88" s="110"/>
      <c r="C88" s="110"/>
      <c r="D88" s="110"/>
      <c r="E88" s="110"/>
      <c r="F88" s="110"/>
      <c r="G88" s="110"/>
      <c r="H88" s="110"/>
      <c r="I88" s="110"/>
      <c r="J88" s="110"/>
      <c r="K88" s="110"/>
      <c r="L88" s="110"/>
      <c r="M88" s="110"/>
      <c r="N88" s="110"/>
      <c r="O88" s="110"/>
      <c r="P88" s="110"/>
      <c r="Q88" s="110"/>
      <c r="R88" s="110"/>
      <c r="S88" s="110"/>
      <c r="T88" s="110"/>
    </row>
    <row r="89" spans="1:20">
      <c r="A89" s="110"/>
      <c r="B89" s="110"/>
      <c r="C89" s="110"/>
      <c r="D89" s="110"/>
      <c r="E89" s="110"/>
      <c r="F89" s="110"/>
      <c r="G89" s="110"/>
      <c r="H89" s="110"/>
      <c r="I89" s="110"/>
      <c r="J89" s="110"/>
      <c r="K89" s="110"/>
      <c r="L89" s="110"/>
      <c r="M89" s="110"/>
      <c r="N89" s="110"/>
      <c r="O89" s="110"/>
      <c r="P89" s="110"/>
      <c r="Q89" s="110"/>
      <c r="R89" s="110"/>
      <c r="S89" s="110"/>
      <c r="T89" s="110"/>
    </row>
    <row r="90" spans="1:20">
      <c r="A90" s="110"/>
      <c r="B90" s="110"/>
      <c r="C90" s="110"/>
      <c r="D90" s="110"/>
      <c r="E90" s="110"/>
      <c r="F90" s="110"/>
      <c r="G90" s="110"/>
      <c r="H90" s="110"/>
      <c r="I90" s="110"/>
      <c r="J90" s="110"/>
      <c r="K90" s="110"/>
      <c r="L90" s="110"/>
      <c r="M90" s="110"/>
      <c r="N90" s="110"/>
      <c r="O90" s="110"/>
      <c r="P90" s="110"/>
      <c r="Q90" s="110"/>
      <c r="R90" s="110"/>
      <c r="S90" s="110"/>
      <c r="T90" s="110"/>
    </row>
    <row r="91" spans="1:20">
      <c r="A91" s="110"/>
      <c r="B91" s="110"/>
      <c r="C91" s="110"/>
      <c r="D91" s="110"/>
      <c r="E91" s="110"/>
      <c r="F91" s="110"/>
      <c r="G91" s="110"/>
      <c r="H91" s="110"/>
      <c r="I91" s="110"/>
      <c r="J91" s="110"/>
      <c r="K91" s="110"/>
      <c r="L91" s="110"/>
      <c r="M91" s="110"/>
      <c r="N91" s="110"/>
      <c r="O91" s="110"/>
      <c r="P91" s="110"/>
      <c r="Q91" s="110"/>
      <c r="R91" s="110"/>
      <c r="S91" s="110"/>
      <c r="T91" s="110"/>
    </row>
    <row r="92" spans="1:20">
      <c r="A92" s="110"/>
      <c r="B92" s="110"/>
      <c r="C92" s="110"/>
      <c r="D92" s="110"/>
      <c r="E92" s="110"/>
      <c r="F92" s="110"/>
      <c r="G92" s="110"/>
      <c r="H92" s="110"/>
      <c r="I92" s="110"/>
      <c r="J92" s="110"/>
      <c r="K92" s="110"/>
      <c r="L92" s="110"/>
      <c r="M92" s="110"/>
      <c r="N92" s="110"/>
      <c r="O92" s="110"/>
      <c r="P92" s="110"/>
      <c r="Q92" s="110"/>
      <c r="R92" s="110"/>
      <c r="S92" s="110"/>
      <c r="T92" s="110"/>
    </row>
    <row r="93" spans="1:20">
      <c r="A93" s="110"/>
      <c r="B93" s="110"/>
      <c r="C93" s="110"/>
      <c r="D93" s="110"/>
      <c r="E93" s="110"/>
      <c r="F93" s="110"/>
      <c r="G93" s="110"/>
      <c r="H93" s="110"/>
      <c r="I93" s="110"/>
      <c r="J93" s="110"/>
      <c r="K93" s="110"/>
      <c r="L93" s="110"/>
      <c r="M93" s="110"/>
      <c r="N93" s="110"/>
      <c r="O93" s="110"/>
      <c r="P93" s="110"/>
      <c r="Q93" s="110"/>
      <c r="R93" s="110"/>
      <c r="S93" s="110"/>
      <c r="T93" s="110"/>
    </row>
    <row r="94" spans="1:20">
      <c r="A94" s="110"/>
      <c r="B94" s="110"/>
      <c r="C94" s="110"/>
      <c r="D94" s="110"/>
      <c r="E94" s="110"/>
      <c r="F94" s="110"/>
      <c r="G94" s="110"/>
      <c r="H94" s="110"/>
      <c r="I94" s="110"/>
      <c r="J94" s="110"/>
      <c r="K94" s="110"/>
      <c r="L94" s="110"/>
      <c r="M94" s="110"/>
      <c r="N94" s="110"/>
      <c r="O94" s="110"/>
      <c r="P94" s="110"/>
      <c r="Q94" s="110"/>
      <c r="R94" s="110"/>
      <c r="S94" s="110"/>
      <c r="T94" s="110"/>
    </row>
    <row r="95" spans="1:20">
      <c r="A95" s="110"/>
      <c r="B95" s="110"/>
      <c r="C95" s="110"/>
      <c r="D95" s="110"/>
      <c r="E95" s="110"/>
      <c r="F95" s="110"/>
      <c r="G95" s="110"/>
      <c r="H95" s="110"/>
      <c r="I95" s="110"/>
      <c r="J95" s="110"/>
      <c r="K95" s="110"/>
      <c r="L95" s="110"/>
      <c r="M95" s="110"/>
      <c r="N95" s="110"/>
      <c r="O95" s="110"/>
      <c r="P95" s="110"/>
      <c r="Q95" s="110"/>
      <c r="R95" s="110"/>
      <c r="S95" s="110"/>
      <c r="T95" s="110"/>
    </row>
    <row r="96" spans="1:20">
      <c r="A96" s="110"/>
      <c r="B96" s="110"/>
      <c r="C96" s="110"/>
      <c r="D96" s="110"/>
      <c r="E96" s="110"/>
      <c r="F96" s="110"/>
      <c r="G96" s="110"/>
      <c r="H96" s="110"/>
      <c r="I96" s="110"/>
      <c r="J96" s="110"/>
      <c r="K96" s="110"/>
      <c r="L96" s="110"/>
      <c r="M96" s="110"/>
      <c r="N96" s="110"/>
      <c r="O96" s="110"/>
      <c r="P96" s="110"/>
      <c r="Q96" s="110"/>
      <c r="R96" s="110"/>
      <c r="S96" s="110"/>
      <c r="T96" s="110"/>
    </row>
    <row r="97" spans="1:20">
      <c r="A97" s="110"/>
      <c r="B97" s="110"/>
      <c r="C97" s="110"/>
      <c r="D97" s="110"/>
      <c r="E97" s="110"/>
      <c r="F97" s="110"/>
      <c r="G97" s="110"/>
      <c r="H97" s="110"/>
      <c r="I97" s="110"/>
      <c r="J97" s="110"/>
      <c r="K97" s="110"/>
      <c r="L97" s="110"/>
      <c r="M97" s="110"/>
      <c r="N97" s="110"/>
      <c r="O97" s="110"/>
      <c r="P97" s="110"/>
      <c r="Q97" s="110"/>
      <c r="R97" s="110"/>
      <c r="S97" s="110"/>
      <c r="T97" s="110"/>
    </row>
    <row r="98" spans="1:20">
      <c r="A98" s="110"/>
      <c r="B98" s="110"/>
      <c r="C98" s="110"/>
      <c r="D98" s="110"/>
      <c r="E98" s="110"/>
      <c r="F98" s="110"/>
      <c r="G98" s="110"/>
      <c r="H98" s="110"/>
      <c r="I98" s="110"/>
      <c r="J98" s="110"/>
      <c r="K98" s="110"/>
      <c r="L98" s="110"/>
      <c r="M98" s="110"/>
      <c r="N98" s="110"/>
      <c r="O98" s="110"/>
      <c r="P98" s="110"/>
      <c r="Q98" s="110"/>
      <c r="R98" s="110"/>
      <c r="S98" s="110"/>
      <c r="T98" s="110"/>
    </row>
    <row r="99" spans="1:20">
      <c r="A99" s="110"/>
      <c r="B99" s="110"/>
      <c r="C99" s="110"/>
      <c r="D99" s="110"/>
      <c r="E99" s="110"/>
      <c r="F99" s="110"/>
      <c r="G99" s="110"/>
      <c r="H99" s="110"/>
      <c r="I99" s="110"/>
      <c r="J99" s="110"/>
      <c r="K99" s="110"/>
      <c r="L99" s="110"/>
      <c r="M99" s="110"/>
      <c r="N99" s="110"/>
      <c r="O99" s="110"/>
      <c r="P99" s="110"/>
      <c r="Q99" s="110"/>
      <c r="R99" s="110"/>
      <c r="S99" s="110"/>
      <c r="T99" s="110"/>
    </row>
    <row r="100" spans="1:20">
      <c r="A100" s="110"/>
      <c r="B100" s="110"/>
      <c r="C100" s="110"/>
      <c r="D100" s="110"/>
      <c r="E100" s="110"/>
      <c r="F100" s="110"/>
      <c r="G100" s="110"/>
      <c r="H100" s="110"/>
      <c r="I100" s="110"/>
      <c r="J100" s="110"/>
      <c r="K100" s="110"/>
      <c r="L100" s="110"/>
      <c r="M100" s="110"/>
      <c r="N100" s="110"/>
      <c r="O100" s="110"/>
      <c r="P100" s="110"/>
      <c r="Q100" s="110"/>
      <c r="R100" s="110"/>
      <c r="S100" s="110"/>
      <c r="T100" s="110"/>
    </row>
    <row r="101" spans="1:20">
      <c r="A101" s="110"/>
      <c r="B101" s="110"/>
      <c r="C101" s="110"/>
      <c r="D101" s="110"/>
      <c r="E101" s="110"/>
      <c r="F101" s="110"/>
      <c r="G101" s="110"/>
      <c r="H101" s="110"/>
      <c r="I101" s="110"/>
      <c r="J101" s="110"/>
      <c r="K101" s="110"/>
      <c r="L101" s="110"/>
      <c r="M101" s="110"/>
      <c r="N101" s="110"/>
      <c r="O101" s="110"/>
      <c r="P101" s="110"/>
      <c r="Q101" s="110"/>
      <c r="R101" s="110"/>
      <c r="S101" s="110"/>
      <c r="T101" s="110"/>
    </row>
    <row r="102" spans="1:20">
      <c r="A102" s="110"/>
      <c r="B102" s="110"/>
      <c r="C102" s="110"/>
      <c r="D102" s="110"/>
      <c r="E102" s="110"/>
      <c r="F102" s="110"/>
      <c r="G102" s="110"/>
      <c r="H102" s="110"/>
      <c r="I102" s="110"/>
      <c r="J102" s="110"/>
      <c r="K102" s="110"/>
      <c r="L102" s="110"/>
      <c r="M102" s="110"/>
      <c r="N102" s="110"/>
      <c r="O102" s="110"/>
      <c r="P102" s="110"/>
      <c r="Q102" s="110"/>
      <c r="R102" s="110"/>
      <c r="S102" s="110"/>
      <c r="T102" s="110"/>
    </row>
    <row r="103" spans="1:20">
      <c r="A103" s="110"/>
      <c r="B103" s="110"/>
      <c r="C103" s="110"/>
      <c r="D103" s="110"/>
      <c r="E103" s="110"/>
      <c r="F103" s="110"/>
      <c r="G103" s="110"/>
      <c r="H103" s="110"/>
      <c r="I103" s="110"/>
      <c r="J103" s="110"/>
      <c r="K103" s="110"/>
      <c r="L103" s="110"/>
      <c r="M103" s="110"/>
      <c r="N103" s="110"/>
      <c r="O103" s="110"/>
      <c r="P103" s="110"/>
      <c r="Q103" s="110"/>
      <c r="R103" s="110"/>
      <c r="S103" s="110"/>
      <c r="T103" s="110"/>
    </row>
    <row r="104" spans="1:20">
      <c r="A104" s="110"/>
      <c r="B104" s="110"/>
      <c r="C104" s="110"/>
      <c r="D104" s="110"/>
      <c r="E104" s="110"/>
      <c r="F104" s="110"/>
      <c r="G104" s="110"/>
      <c r="H104" s="110"/>
      <c r="I104" s="110"/>
      <c r="J104" s="110"/>
      <c r="K104" s="110"/>
      <c r="L104" s="110"/>
      <c r="M104" s="110"/>
      <c r="N104" s="110"/>
      <c r="O104" s="110"/>
      <c r="P104" s="110"/>
      <c r="Q104" s="110"/>
      <c r="R104" s="110"/>
      <c r="S104" s="110"/>
      <c r="T104" s="110"/>
    </row>
    <row r="105" spans="1:20">
      <c r="A105" s="110"/>
      <c r="B105" s="110"/>
      <c r="C105" s="110"/>
      <c r="D105" s="110"/>
      <c r="E105" s="110"/>
      <c r="F105" s="110"/>
      <c r="G105" s="110"/>
      <c r="H105" s="110"/>
      <c r="I105" s="110"/>
      <c r="J105" s="110"/>
      <c r="K105" s="110"/>
      <c r="L105" s="110"/>
      <c r="M105" s="110"/>
      <c r="N105" s="110"/>
      <c r="O105" s="110"/>
      <c r="P105" s="110"/>
      <c r="Q105" s="110"/>
      <c r="R105" s="110"/>
      <c r="S105" s="110"/>
      <c r="T105" s="110"/>
    </row>
    <row r="106" spans="1:20">
      <c r="A106" s="110"/>
      <c r="B106" s="110"/>
      <c r="C106" s="110"/>
      <c r="D106" s="110"/>
      <c r="E106" s="110"/>
      <c r="F106" s="110"/>
      <c r="G106" s="110"/>
      <c r="H106" s="110"/>
      <c r="I106" s="110"/>
      <c r="J106" s="110"/>
      <c r="K106" s="110"/>
      <c r="L106" s="110"/>
      <c r="M106" s="110"/>
      <c r="N106" s="110"/>
      <c r="O106" s="110"/>
      <c r="P106" s="110"/>
      <c r="Q106" s="110"/>
      <c r="R106" s="110"/>
      <c r="S106" s="110"/>
      <c r="T106" s="110"/>
    </row>
    <row r="107" spans="1:20">
      <c r="A107" s="110"/>
      <c r="B107" s="110"/>
      <c r="C107" s="110"/>
      <c r="D107" s="110"/>
      <c r="E107" s="110"/>
      <c r="F107" s="110"/>
      <c r="G107" s="110"/>
      <c r="H107" s="110"/>
      <c r="I107" s="110"/>
      <c r="J107" s="110"/>
      <c r="K107" s="110"/>
      <c r="L107" s="110"/>
      <c r="M107" s="110"/>
      <c r="N107" s="110"/>
      <c r="O107" s="110"/>
      <c r="P107" s="110"/>
      <c r="Q107" s="110"/>
      <c r="R107" s="110"/>
      <c r="S107" s="110"/>
      <c r="T107" s="110"/>
    </row>
    <row r="108" spans="1:20">
      <c r="A108" s="110"/>
      <c r="B108" s="110"/>
      <c r="C108" s="110"/>
      <c r="D108" s="110"/>
      <c r="E108" s="110"/>
      <c r="F108" s="110"/>
      <c r="G108" s="110"/>
      <c r="H108" s="110"/>
      <c r="I108" s="110"/>
      <c r="J108" s="110"/>
      <c r="K108" s="110"/>
      <c r="L108" s="110"/>
      <c r="M108" s="110"/>
      <c r="N108" s="110"/>
      <c r="O108" s="110"/>
      <c r="P108" s="110"/>
      <c r="Q108" s="110"/>
      <c r="R108" s="110"/>
      <c r="S108" s="110"/>
      <c r="T108" s="110"/>
    </row>
    <row r="109" spans="1:20">
      <c r="A109" s="110"/>
      <c r="B109" s="110"/>
      <c r="C109" s="110"/>
      <c r="D109" s="110"/>
      <c r="E109" s="110"/>
      <c r="F109" s="110"/>
      <c r="G109" s="110"/>
      <c r="H109" s="110"/>
      <c r="I109" s="110"/>
      <c r="J109" s="110"/>
      <c r="K109" s="110"/>
      <c r="L109" s="110"/>
      <c r="M109" s="110"/>
      <c r="N109" s="110"/>
      <c r="O109" s="110"/>
      <c r="P109" s="110"/>
      <c r="Q109" s="110"/>
      <c r="R109" s="110"/>
      <c r="S109" s="110"/>
      <c r="T109" s="110"/>
    </row>
    <row r="110" spans="1:20">
      <c r="A110" s="110"/>
      <c r="B110" s="110"/>
      <c r="C110" s="110"/>
      <c r="D110" s="110"/>
      <c r="E110" s="110"/>
      <c r="F110" s="110"/>
      <c r="G110" s="110"/>
      <c r="H110" s="110"/>
      <c r="I110" s="110"/>
      <c r="J110" s="110"/>
      <c r="K110" s="110"/>
      <c r="L110" s="110"/>
      <c r="M110" s="110"/>
      <c r="N110" s="110"/>
      <c r="O110" s="110"/>
      <c r="P110" s="110"/>
      <c r="Q110" s="110"/>
      <c r="R110" s="110"/>
      <c r="S110" s="110"/>
      <c r="T110" s="110"/>
    </row>
    <row r="111" spans="1:20">
      <c r="A111" s="110"/>
      <c r="B111" s="110"/>
      <c r="C111" s="110"/>
      <c r="D111" s="110"/>
      <c r="E111" s="110"/>
      <c r="F111" s="110"/>
      <c r="G111" s="110"/>
      <c r="H111" s="110"/>
      <c r="I111" s="110"/>
      <c r="J111" s="110"/>
      <c r="K111" s="110"/>
      <c r="L111" s="110"/>
      <c r="M111" s="110"/>
      <c r="N111" s="110"/>
      <c r="O111" s="110"/>
      <c r="P111" s="110"/>
      <c r="Q111" s="110"/>
      <c r="R111" s="110"/>
      <c r="S111" s="110"/>
      <c r="T111" s="110"/>
    </row>
    <row r="112" spans="1:20">
      <c r="A112" s="110"/>
      <c r="B112" s="110"/>
      <c r="C112" s="110"/>
      <c r="D112" s="110"/>
      <c r="E112" s="110"/>
      <c r="F112" s="110"/>
      <c r="G112" s="110"/>
      <c r="H112" s="110"/>
      <c r="I112" s="110"/>
      <c r="J112" s="110"/>
      <c r="K112" s="110"/>
      <c r="L112" s="110"/>
      <c r="M112" s="110"/>
      <c r="N112" s="110"/>
      <c r="O112" s="110"/>
      <c r="P112" s="110"/>
      <c r="Q112" s="110"/>
      <c r="R112" s="110"/>
      <c r="S112" s="110"/>
      <c r="T112" s="110"/>
    </row>
    <row r="113" spans="1:20">
      <c r="A113" s="110"/>
      <c r="B113" s="110"/>
      <c r="C113" s="110"/>
      <c r="D113" s="110"/>
      <c r="E113" s="110"/>
      <c r="F113" s="110"/>
      <c r="G113" s="110"/>
      <c r="H113" s="110"/>
      <c r="I113" s="110"/>
      <c r="J113" s="110"/>
      <c r="K113" s="110"/>
      <c r="L113" s="110"/>
      <c r="M113" s="110"/>
      <c r="N113" s="110"/>
      <c r="O113" s="110"/>
      <c r="P113" s="110"/>
      <c r="Q113" s="110"/>
      <c r="R113" s="110"/>
      <c r="S113" s="110"/>
      <c r="T113" s="110"/>
    </row>
    <row r="114" spans="1:20">
      <c r="A114" s="110"/>
      <c r="B114" s="110"/>
      <c r="C114" s="110"/>
      <c r="D114" s="110"/>
      <c r="E114" s="110"/>
      <c r="F114" s="110"/>
      <c r="G114" s="110"/>
      <c r="H114" s="110"/>
      <c r="I114" s="110"/>
      <c r="J114" s="110"/>
      <c r="K114" s="110"/>
      <c r="L114" s="110"/>
      <c r="M114" s="110"/>
      <c r="N114" s="110"/>
      <c r="O114" s="110"/>
      <c r="P114" s="110"/>
      <c r="Q114" s="110"/>
      <c r="R114" s="110"/>
      <c r="S114" s="110"/>
      <c r="T114" s="110"/>
    </row>
    <row r="115" spans="1:20">
      <c r="A115" s="110"/>
      <c r="B115" s="110"/>
      <c r="C115" s="110"/>
      <c r="D115" s="110"/>
      <c r="E115" s="110"/>
      <c r="F115" s="110"/>
      <c r="G115" s="110"/>
      <c r="H115" s="110"/>
      <c r="I115" s="110"/>
      <c r="J115" s="110"/>
      <c r="K115" s="110"/>
      <c r="L115" s="110"/>
      <c r="M115" s="110"/>
      <c r="N115" s="110"/>
      <c r="O115" s="110"/>
      <c r="P115" s="110"/>
      <c r="Q115" s="110"/>
      <c r="R115" s="110"/>
      <c r="S115" s="110"/>
      <c r="T115" s="110"/>
    </row>
    <row r="116" spans="1:20">
      <c r="A116" s="110"/>
      <c r="B116" s="110"/>
      <c r="C116" s="110"/>
      <c r="D116" s="110"/>
      <c r="E116" s="110"/>
      <c r="F116" s="110"/>
      <c r="G116" s="110"/>
      <c r="H116" s="110"/>
      <c r="I116" s="110"/>
      <c r="J116" s="110"/>
      <c r="K116" s="110"/>
      <c r="L116" s="110"/>
      <c r="M116" s="110"/>
      <c r="N116" s="110"/>
      <c r="O116" s="110"/>
      <c r="P116" s="110"/>
      <c r="Q116" s="110"/>
      <c r="R116" s="110"/>
      <c r="S116" s="110"/>
      <c r="T116" s="110"/>
    </row>
    <row r="117" spans="1:20">
      <c r="A117" s="110"/>
      <c r="B117" s="110"/>
      <c r="C117" s="110"/>
      <c r="D117" s="110"/>
      <c r="E117" s="110"/>
      <c r="F117" s="110"/>
      <c r="G117" s="110"/>
      <c r="H117" s="110"/>
      <c r="I117" s="110"/>
      <c r="J117" s="110"/>
      <c r="K117" s="110"/>
      <c r="L117" s="110"/>
      <c r="M117" s="110"/>
      <c r="N117" s="110"/>
      <c r="O117" s="110"/>
      <c r="P117" s="110"/>
      <c r="Q117" s="110"/>
      <c r="R117" s="110"/>
      <c r="S117" s="110"/>
      <c r="T117" s="110"/>
    </row>
    <row r="118" spans="1:20">
      <c r="A118" s="110"/>
      <c r="B118" s="110"/>
      <c r="C118" s="110"/>
      <c r="D118" s="110"/>
      <c r="E118" s="110"/>
      <c r="F118" s="110"/>
      <c r="G118" s="110"/>
      <c r="H118" s="110"/>
      <c r="I118" s="110"/>
      <c r="J118" s="110"/>
      <c r="K118" s="110"/>
      <c r="L118" s="110"/>
      <c r="M118" s="110"/>
      <c r="N118" s="110"/>
      <c r="O118" s="110"/>
      <c r="P118" s="110"/>
      <c r="Q118" s="110"/>
      <c r="R118" s="110"/>
      <c r="S118" s="110"/>
      <c r="T118" s="110"/>
    </row>
    <row r="119" spans="1:20">
      <c r="A119" s="110"/>
      <c r="B119" s="110"/>
      <c r="C119" s="110"/>
      <c r="D119" s="110"/>
      <c r="E119" s="110"/>
      <c r="F119" s="110"/>
      <c r="G119" s="110"/>
      <c r="H119" s="110"/>
      <c r="I119" s="110"/>
      <c r="J119" s="110"/>
      <c r="K119" s="110"/>
      <c r="L119" s="110"/>
      <c r="M119" s="110"/>
      <c r="N119" s="110"/>
      <c r="O119" s="110"/>
      <c r="P119" s="110"/>
      <c r="Q119" s="110"/>
      <c r="R119" s="110"/>
      <c r="S119" s="110"/>
      <c r="T119" s="110"/>
    </row>
    <row r="120" spans="1:20">
      <c r="A120" s="110"/>
      <c r="B120" s="110"/>
      <c r="C120" s="110"/>
      <c r="D120" s="110"/>
      <c r="E120" s="110"/>
      <c r="F120" s="110"/>
      <c r="G120" s="110"/>
      <c r="H120" s="110"/>
      <c r="I120" s="110"/>
      <c r="J120" s="110"/>
      <c r="K120" s="110"/>
      <c r="L120" s="110"/>
      <c r="M120" s="110"/>
      <c r="N120" s="110"/>
      <c r="O120" s="110"/>
      <c r="P120" s="110"/>
      <c r="Q120" s="110"/>
      <c r="R120" s="110"/>
      <c r="S120" s="110"/>
      <c r="T120" s="110"/>
    </row>
    <row r="121" spans="1:20">
      <c r="A121" s="110"/>
      <c r="B121" s="110"/>
      <c r="C121" s="110"/>
      <c r="D121" s="110"/>
      <c r="E121" s="110"/>
      <c r="F121" s="110"/>
      <c r="G121" s="110"/>
      <c r="H121" s="110"/>
      <c r="I121" s="110"/>
      <c r="J121" s="110"/>
      <c r="K121" s="110"/>
      <c r="L121" s="110"/>
      <c r="M121" s="110"/>
      <c r="N121" s="110"/>
      <c r="O121" s="110"/>
      <c r="P121" s="110"/>
      <c r="Q121" s="110"/>
      <c r="R121" s="110"/>
      <c r="S121" s="110"/>
      <c r="T121" s="110"/>
    </row>
    <row r="122" spans="1:20">
      <c r="A122" s="110"/>
      <c r="B122" s="110"/>
      <c r="C122" s="110"/>
      <c r="D122" s="110"/>
      <c r="E122" s="110"/>
      <c r="F122" s="110"/>
      <c r="G122" s="110"/>
      <c r="H122" s="110"/>
      <c r="I122" s="110"/>
      <c r="J122" s="110"/>
      <c r="K122" s="110"/>
      <c r="L122" s="110"/>
      <c r="M122" s="110"/>
      <c r="N122" s="110"/>
      <c r="O122" s="110"/>
      <c r="P122" s="110"/>
      <c r="Q122" s="110"/>
      <c r="R122" s="110"/>
      <c r="S122" s="110"/>
      <c r="T122" s="110"/>
    </row>
    <row r="123" spans="1:20">
      <c r="A123" s="110"/>
      <c r="B123" s="110"/>
      <c r="C123" s="110"/>
      <c r="D123" s="110"/>
      <c r="E123" s="110"/>
      <c r="F123" s="110"/>
      <c r="G123" s="110"/>
      <c r="H123" s="110"/>
      <c r="I123" s="110"/>
      <c r="J123" s="110"/>
      <c r="K123" s="110"/>
      <c r="L123" s="110"/>
      <c r="M123" s="110"/>
      <c r="N123" s="110"/>
      <c r="O123" s="110"/>
      <c r="P123" s="110"/>
      <c r="Q123" s="110"/>
      <c r="R123" s="110"/>
      <c r="S123" s="110"/>
      <c r="T123" s="110"/>
    </row>
    <row r="124" spans="1:20">
      <c r="A124" s="110"/>
      <c r="B124" s="110"/>
      <c r="C124" s="110"/>
      <c r="D124" s="110"/>
      <c r="E124" s="110"/>
      <c r="F124" s="110"/>
      <c r="G124" s="110"/>
      <c r="H124" s="110"/>
      <c r="I124" s="110"/>
      <c r="J124" s="110"/>
      <c r="K124" s="110"/>
      <c r="L124" s="110"/>
      <c r="M124" s="110"/>
      <c r="N124" s="110"/>
      <c r="O124" s="110"/>
      <c r="P124" s="110"/>
      <c r="Q124" s="110"/>
      <c r="R124" s="110"/>
      <c r="S124" s="110"/>
      <c r="T124" s="110"/>
    </row>
    <row r="125" spans="1:20">
      <c r="A125" s="110"/>
      <c r="B125" s="110"/>
      <c r="C125" s="110"/>
      <c r="D125" s="110"/>
      <c r="E125" s="110"/>
      <c r="F125" s="110"/>
      <c r="G125" s="110"/>
      <c r="H125" s="110"/>
      <c r="I125" s="110"/>
      <c r="J125" s="110"/>
      <c r="K125" s="110"/>
      <c r="L125" s="110"/>
      <c r="M125" s="110"/>
      <c r="N125" s="110"/>
      <c r="O125" s="110"/>
      <c r="P125" s="110"/>
      <c r="Q125" s="110"/>
      <c r="R125" s="110"/>
      <c r="S125" s="110"/>
      <c r="T125" s="110"/>
    </row>
    <row r="126" spans="1:20">
      <c r="A126" s="110"/>
      <c r="B126" s="110"/>
      <c r="C126" s="110"/>
      <c r="D126" s="110"/>
      <c r="E126" s="110"/>
      <c r="F126" s="110"/>
      <c r="G126" s="110"/>
      <c r="H126" s="110"/>
      <c r="I126" s="110"/>
      <c r="J126" s="110"/>
      <c r="K126" s="110"/>
      <c r="L126" s="110"/>
      <c r="M126" s="110"/>
      <c r="N126" s="110"/>
      <c r="O126" s="110"/>
      <c r="P126" s="110"/>
      <c r="Q126" s="110"/>
      <c r="R126" s="110"/>
      <c r="S126" s="110"/>
      <c r="T126" s="110"/>
    </row>
    <row r="127" spans="1:20">
      <c r="A127" s="110"/>
      <c r="B127" s="110"/>
      <c r="C127" s="110"/>
      <c r="D127" s="110"/>
      <c r="E127" s="110"/>
      <c r="F127" s="110"/>
      <c r="G127" s="110"/>
      <c r="H127" s="110"/>
      <c r="I127" s="110"/>
      <c r="J127" s="110"/>
      <c r="K127" s="110"/>
      <c r="L127" s="110"/>
      <c r="M127" s="110"/>
      <c r="N127" s="110"/>
      <c r="O127" s="110"/>
      <c r="P127" s="110"/>
      <c r="Q127" s="110"/>
      <c r="R127" s="110"/>
      <c r="S127" s="110"/>
      <c r="T127" s="110"/>
    </row>
  </sheetData>
  <mergeCells count="16">
    <mergeCell ref="C3:D3"/>
    <mergeCell ref="E3:F3"/>
    <mergeCell ref="G3:H3"/>
    <mergeCell ref="A61:G61"/>
    <mergeCell ref="A1:S1"/>
    <mergeCell ref="I3:J3"/>
    <mergeCell ref="K3:L3"/>
    <mergeCell ref="R3:R4"/>
    <mergeCell ref="S3:S4"/>
    <mergeCell ref="M3:N3"/>
    <mergeCell ref="O3:O4"/>
    <mergeCell ref="P3:P4"/>
    <mergeCell ref="Q3:Q4"/>
    <mergeCell ref="O2:S2"/>
    <mergeCell ref="B2:B4"/>
    <mergeCell ref="A2:A4"/>
  </mergeCells>
  <phoneticPr fontId="4" type="noConversion"/>
  <printOptions horizontalCentered="1"/>
  <pageMargins left="0.6" right="0.6" top="0.75" bottom="0.75" header="0.5" footer="0.5"/>
  <pageSetup scale="55" firstPageNumber="71" orientation="landscape" useFirstPageNumber="1" r:id="rId1"/>
  <headerFooter scaleWithDoc="0" alignWithMargins="0">
    <oddHeader>&amp;C&amp;"Century Schoolbook,Bold"&amp;14Pacific Gas and Electric Company</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pageSetUpPr fitToPage="1"/>
  </sheetPr>
  <dimension ref="A1:W29"/>
  <sheetViews>
    <sheetView zoomScale="80" zoomScaleNormal="80" zoomScaleSheetLayoutView="75" zoomScalePageLayoutView="75" workbookViewId="0">
      <selection activeCell="H21" sqref="H21"/>
    </sheetView>
  </sheetViews>
  <sheetFormatPr defaultColWidth="34.7109375" defaultRowHeight="15"/>
  <cols>
    <col min="1" max="1" width="34.7109375" style="90"/>
    <col min="2" max="2" width="17.7109375" style="115" customWidth="1"/>
    <col min="3" max="3" width="14.42578125" style="115" customWidth="1"/>
    <col min="4" max="4" width="14.85546875" style="115" customWidth="1"/>
    <col min="5" max="5" width="13.7109375" style="90" customWidth="1"/>
    <col min="6" max="6" width="12.85546875" style="115" customWidth="1"/>
    <col min="7" max="7" width="14.85546875" style="115" customWidth="1"/>
    <col min="8" max="8" width="14.7109375" style="115" customWidth="1"/>
    <col min="9" max="9" width="12" style="115" customWidth="1"/>
    <col min="10" max="10" width="14.7109375" style="114" customWidth="1"/>
    <col min="11" max="11" width="12.5703125" style="115" customWidth="1"/>
    <col min="12" max="12" width="11" style="115" customWidth="1"/>
    <col min="13" max="13" width="14.85546875" style="115" customWidth="1"/>
    <col min="14" max="14" width="16.7109375" style="115" customWidth="1"/>
    <col min="15" max="15" width="16.42578125" style="115" customWidth="1"/>
    <col min="16" max="16" width="15.42578125" style="115" customWidth="1"/>
    <col min="17" max="18" width="14" style="115" customWidth="1"/>
    <col min="19" max="19" width="15.28515625" style="115" customWidth="1"/>
    <col min="20" max="20" width="19.7109375" style="115" customWidth="1"/>
    <col min="21" max="21" width="12.140625" style="115" customWidth="1"/>
    <col min="22" max="22" width="12.5703125" style="115" customWidth="1"/>
    <col min="23" max="23" width="14.5703125" style="115" customWidth="1"/>
    <col min="24" max="16384" width="34.7109375" style="90"/>
  </cols>
  <sheetData>
    <row r="1" spans="1:23" ht="57" customHeight="1" thickBot="1">
      <c r="A1" s="1152" t="s">
        <v>928</v>
      </c>
      <c r="B1" s="1152"/>
      <c r="C1" s="1152"/>
      <c r="D1" s="1152"/>
      <c r="E1" s="1152"/>
      <c r="F1" s="350"/>
      <c r="G1" s="350"/>
      <c r="H1" s="90"/>
      <c r="I1" s="90"/>
      <c r="J1" s="90"/>
      <c r="K1" s="90"/>
      <c r="L1" s="90"/>
      <c r="M1" s="90"/>
      <c r="N1" s="90"/>
      <c r="O1" s="90"/>
      <c r="P1" s="90"/>
      <c r="Q1" s="90"/>
      <c r="R1" s="90"/>
      <c r="S1" s="90"/>
      <c r="T1" s="90"/>
      <c r="U1" s="90"/>
      <c r="V1" s="90"/>
      <c r="W1" s="90"/>
    </row>
    <row r="2" spans="1:23" ht="31.5" customHeight="1">
      <c r="A2" s="351" t="s">
        <v>113</v>
      </c>
      <c r="B2" s="352" t="s">
        <v>1055</v>
      </c>
      <c r="C2" s="352" t="s">
        <v>1056</v>
      </c>
      <c r="D2" s="352" t="s">
        <v>1057</v>
      </c>
      <c r="E2" s="353" t="s">
        <v>62</v>
      </c>
      <c r="F2" s="90"/>
      <c r="G2" s="90"/>
      <c r="H2" s="90"/>
      <c r="I2" s="90"/>
      <c r="J2" s="90"/>
      <c r="K2" s="90"/>
      <c r="L2" s="90"/>
      <c r="M2" s="90"/>
      <c r="N2" s="90"/>
      <c r="O2" s="90"/>
      <c r="P2" s="90"/>
      <c r="Q2" s="90"/>
      <c r="R2" s="90"/>
      <c r="S2" s="90"/>
      <c r="T2" s="90"/>
      <c r="U2" s="90"/>
      <c r="V2" s="90"/>
      <c r="W2" s="90"/>
    </row>
    <row r="3" spans="1:23" ht="17.100000000000001" customHeight="1">
      <c r="A3" s="833" t="s">
        <v>16</v>
      </c>
      <c r="B3" s="92"/>
      <c r="C3" s="92"/>
      <c r="D3" s="92"/>
      <c r="E3" s="354"/>
      <c r="F3" s="90"/>
      <c r="G3" s="90"/>
      <c r="H3" s="90"/>
      <c r="I3" s="90"/>
      <c r="J3" s="90"/>
      <c r="K3" s="90"/>
      <c r="L3" s="90"/>
      <c r="M3" s="90"/>
      <c r="N3" s="90"/>
      <c r="O3" s="90"/>
      <c r="P3" s="90"/>
      <c r="Q3" s="90"/>
      <c r="R3" s="90"/>
      <c r="S3" s="90"/>
      <c r="T3" s="90"/>
      <c r="U3" s="90"/>
      <c r="V3" s="90"/>
      <c r="W3" s="90"/>
    </row>
    <row r="4" spans="1:23" ht="17.100000000000001" customHeight="1">
      <c r="A4" s="355" t="s">
        <v>267</v>
      </c>
      <c r="B4" s="356">
        <v>0</v>
      </c>
      <c r="C4" s="357"/>
      <c r="D4" s="357">
        <v>19831996.370000001</v>
      </c>
      <c r="E4" s="358">
        <f>SUM(B4:D4)</f>
        <v>19831996.370000001</v>
      </c>
      <c r="F4" s="97"/>
      <c r="G4" s="97"/>
      <c r="H4" s="97"/>
      <c r="I4" s="97"/>
      <c r="J4" s="97"/>
      <c r="K4" s="97"/>
      <c r="L4" s="97"/>
      <c r="M4" s="97"/>
      <c r="N4" s="97"/>
      <c r="O4" s="97"/>
      <c r="P4" s="97"/>
      <c r="Q4" s="97"/>
      <c r="R4" s="97"/>
      <c r="S4" s="97"/>
      <c r="T4" s="97"/>
      <c r="U4" s="97"/>
      <c r="V4" s="90"/>
      <c r="W4" s="90"/>
    </row>
    <row r="5" spans="1:23" ht="17.100000000000001" customHeight="1">
      <c r="A5" s="355" t="s">
        <v>268</v>
      </c>
      <c r="B5" s="356">
        <v>0</v>
      </c>
      <c r="C5" s="357"/>
      <c r="D5" s="357">
        <v>12544636.449999999</v>
      </c>
      <c r="E5" s="358">
        <f t="shared" ref="E5:E13" si="0">SUM(B5:D5)</f>
        <v>12544636.449999999</v>
      </c>
      <c r="F5" s="97"/>
      <c r="G5" s="97"/>
      <c r="H5" s="97"/>
      <c r="I5" s="97"/>
      <c r="J5" s="97"/>
      <c r="K5" s="97"/>
      <c r="L5" s="97"/>
      <c r="M5" s="97"/>
      <c r="N5" s="97"/>
      <c r="O5" s="97"/>
      <c r="P5" s="97"/>
      <c r="Q5" s="97"/>
      <c r="R5" s="97"/>
      <c r="S5" s="97"/>
      <c r="T5" s="97"/>
      <c r="U5" s="97"/>
      <c r="V5" s="90"/>
      <c r="W5" s="90"/>
    </row>
    <row r="6" spans="1:23" ht="17.100000000000001" customHeight="1">
      <c r="A6" s="355" t="s">
        <v>272</v>
      </c>
      <c r="B6" s="356">
        <v>0</v>
      </c>
      <c r="C6" s="357"/>
      <c r="D6" s="357">
        <v>47017282.749999993</v>
      </c>
      <c r="E6" s="358">
        <f t="shared" si="0"/>
        <v>47017282.749999993</v>
      </c>
      <c r="F6" s="97"/>
      <c r="G6" s="97"/>
      <c r="H6" s="97"/>
      <c r="I6" s="97"/>
      <c r="J6" s="97"/>
      <c r="K6" s="97"/>
      <c r="L6" s="97"/>
      <c r="M6" s="97"/>
      <c r="N6" s="97"/>
      <c r="O6" s="97"/>
      <c r="P6" s="97"/>
      <c r="Q6" s="97"/>
      <c r="R6" s="97"/>
      <c r="S6" s="97"/>
      <c r="T6" s="97"/>
      <c r="U6" s="97"/>
      <c r="V6" s="90"/>
      <c r="W6" s="90"/>
    </row>
    <row r="7" spans="1:23" ht="17.100000000000001" customHeight="1">
      <c r="A7" s="359" t="s">
        <v>273</v>
      </c>
      <c r="B7" s="356">
        <v>0</v>
      </c>
      <c r="C7" s="357"/>
      <c r="D7" s="357">
        <v>12758548.73</v>
      </c>
      <c r="E7" s="358">
        <f t="shared" si="0"/>
        <v>12758548.73</v>
      </c>
      <c r="F7" s="97"/>
      <c r="G7" s="97"/>
      <c r="H7" s="97"/>
      <c r="I7" s="97"/>
      <c r="J7" s="97"/>
      <c r="K7" s="97"/>
      <c r="L7" s="97"/>
      <c r="M7" s="97"/>
      <c r="N7" s="97"/>
      <c r="O7" s="97"/>
      <c r="P7" s="97"/>
      <c r="Q7" s="97"/>
      <c r="R7" s="97"/>
      <c r="S7" s="97"/>
      <c r="T7" s="97"/>
      <c r="U7" s="97"/>
      <c r="V7" s="90"/>
      <c r="W7" s="90"/>
    </row>
    <row r="8" spans="1:23" ht="17.100000000000001" customHeight="1">
      <c r="A8" s="355" t="s">
        <v>269</v>
      </c>
      <c r="B8" s="356">
        <v>0</v>
      </c>
      <c r="C8" s="357"/>
      <c r="D8" s="357">
        <v>0</v>
      </c>
      <c r="E8" s="358">
        <f t="shared" si="0"/>
        <v>0</v>
      </c>
      <c r="F8" s="97"/>
      <c r="G8" s="97"/>
      <c r="H8" s="97"/>
      <c r="I8" s="97"/>
      <c r="J8" s="97"/>
      <c r="K8" s="97"/>
      <c r="L8" s="97"/>
      <c r="M8" s="97"/>
      <c r="N8" s="97"/>
      <c r="O8" s="97"/>
      <c r="P8" s="97"/>
      <c r="Q8" s="97"/>
      <c r="R8" s="97"/>
      <c r="S8" s="97"/>
      <c r="T8" s="97"/>
      <c r="U8" s="97"/>
      <c r="V8" s="90"/>
      <c r="W8" s="90"/>
    </row>
    <row r="9" spans="1:23" ht="17.100000000000001" customHeight="1">
      <c r="A9" s="355" t="s">
        <v>89</v>
      </c>
      <c r="B9" s="356">
        <v>0</v>
      </c>
      <c r="C9" s="357"/>
      <c r="D9" s="357">
        <v>25456980</v>
      </c>
      <c r="E9" s="358">
        <f t="shared" si="0"/>
        <v>25456980</v>
      </c>
      <c r="F9" s="97"/>
      <c r="G9" s="97"/>
      <c r="H9" s="97"/>
      <c r="I9" s="97"/>
      <c r="J9" s="97"/>
      <c r="K9" s="97"/>
      <c r="L9" s="97"/>
      <c r="M9" s="97"/>
      <c r="N9" s="97"/>
      <c r="O9" s="97"/>
      <c r="P9" s="97"/>
      <c r="Q9" s="97"/>
      <c r="R9" s="97"/>
      <c r="S9" s="97"/>
      <c r="T9" s="97"/>
      <c r="U9" s="97"/>
      <c r="V9" s="90"/>
      <c r="W9" s="90"/>
    </row>
    <row r="10" spans="1:23" ht="17.100000000000001" customHeight="1">
      <c r="A10" s="355" t="s">
        <v>274</v>
      </c>
      <c r="B10" s="356">
        <v>0</v>
      </c>
      <c r="C10" s="357"/>
      <c r="D10" s="357">
        <v>0</v>
      </c>
      <c r="E10" s="358">
        <f t="shared" si="0"/>
        <v>0</v>
      </c>
      <c r="F10" s="97"/>
      <c r="G10" s="97"/>
      <c r="H10" s="97"/>
      <c r="I10" s="97"/>
      <c r="J10" s="97"/>
      <c r="K10" s="97"/>
      <c r="L10" s="97"/>
      <c r="M10" s="97"/>
      <c r="N10" s="97"/>
      <c r="O10" s="97"/>
      <c r="P10" s="97"/>
      <c r="Q10" s="97"/>
      <c r="R10" s="97"/>
      <c r="S10" s="97"/>
      <c r="T10" s="97"/>
      <c r="U10" s="97"/>
      <c r="V10" s="90"/>
      <c r="W10" s="90"/>
    </row>
    <row r="11" spans="1:23" ht="17.100000000000001" customHeight="1">
      <c r="A11" s="355" t="s">
        <v>97</v>
      </c>
      <c r="B11" s="356">
        <v>0</v>
      </c>
      <c r="C11" s="357"/>
      <c r="D11" s="357">
        <v>1416456.48</v>
      </c>
      <c r="E11" s="358">
        <f t="shared" si="0"/>
        <v>1416456.48</v>
      </c>
      <c r="F11" s="97"/>
      <c r="G11" s="97"/>
      <c r="H11" s="97"/>
      <c r="I11" s="97"/>
      <c r="J11" s="97"/>
      <c r="K11" s="97"/>
      <c r="L11" s="97"/>
      <c r="M11" s="97"/>
      <c r="N11" s="97"/>
      <c r="O11" s="97"/>
      <c r="P11" s="97"/>
      <c r="Q11" s="97"/>
      <c r="R11" s="97"/>
      <c r="S11" s="97"/>
      <c r="T11" s="97"/>
      <c r="U11" s="97"/>
      <c r="V11" s="90"/>
      <c r="W11" s="90"/>
    </row>
    <row r="12" spans="1:23" ht="17.100000000000001" customHeight="1">
      <c r="A12" s="355" t="s">
        <v>257</v>
      </c>
      <c r="B12" s="356">
        <v>0</v>
      </c>
      <c r="C12" s="357"/>
      <c r="D12" s="356">
        <v>14014304.499999998</v>
      </c>
      <c r="E12" s="358">
        <f t="shared" si="0"/>
        <v>14014304.499999998</v>
      </c>
      <c r="F12" s="97"/>
      <c r="G12" s="97"/>
      <c r="H12" s="97"/>
      <c r="I12" s="97"/>
      <c r="J12" s="97"/>
      <c r="K12" s="97"/>
      <c r="L12" s="97"/>
      <c r="M12" s="97"/>
      <c r="N12" s="97"/>
      <c r="O12" s="97"/>
      <c r="P12" s="97"/>
      <c r="Q12" s="97"/>
      <c r="R12" s="97"/>
      <c r="S12" s="97"/>
      <c r="T12" s="97"/>
      <c r="U12" s="97"/>
      <c r="V12" s="90"/>
      <c r="W12" s="90"/>
    </row>
    <row r="13" spans="1:23" ht="17.100000000000001" customHeight="1">
      <c r="A13" s="355" t="s">
        <v>258</v>
      </c>
      <c r="B13" s="357">
        <v>0</v>
      </c>
      <c r="C13" s="357"/>
      <c r="D13" s="357">
        <v>0</v>
      </c>
      <c r="E13" s="358">
        <f t="shared" si="0"/>
        <v>0</v>
      </c>
      <c r="F13" s="97"/>
      <c r="G13" s="97"/>
      <c r="H13" s="97"/>
      <c r="I13" s="97"/>
      <c r="J13" s="97"/>
      <c r="K13" s="97"/>
      <c r="L13" s="97"/>
      <c r="M13" s="97"/>
      <c r="N13" s="97"/>
      <c r="O13" s="97"/>
      <c r="P13" s="97"/>
      <c r="Q13" s="97"/>
      <c r="R13" s="97"/>
      <c r="S13" s="97"/>
      <c r="T13" s="97"/>
      <c r="U13" s="97"/>
      <c r="V13" s="90"/>
      <c r="W13" s="90"/>
    </row>
    <row r="14" spans="1:23" ht="17.100000000000001" customHeight="1">
      <c r="A14" s="360" t="s">
        <v>17</v>
      </c>
      <c r="B14" s="357">
        <f t="shared" ref="B14:C14" si="1">SUM(B4:B13)</f>
        <v>0</v>
      </c>
      <c r="C14" s="357">
        <f t="shared" si="1"/>
        <v>0</v>
      </c>
      <c r="D14" s="361">
        <f>SUM(D4:D13)</f>
        <v>133040205.28</v>
      </c>
      <c r="E14" s="362">
        <f>SUM(E4:E13)</f>
        <v>133040205.28</v>
      </c>
      <c r="F14" s="97"/>
      <c r="G14" s="97"/>
      <c r="H14" s="97"/>
      <c r="I14" s="97"/>
      <c r="J14" s="97"/>
      <c r="K14" s="97"/>
      <c r="L14" s="97"/>
      <c r="M14" s="97"/>
      <c r="N14" s="97"/>
      <c r="O14" s="97"/>
      <c r="P14" s="97"/>
      <c r="Q14" s="97"/>
      <c r="R14" s="97"/>
      <c r="S14" s="97"/>
      <c r="T14" s="97"/>
      <c r="U14" s="97"/>
      <c r="V14" s="90"/>
      <c r="W14" s="90"/>
    </row>
    <row r="15" spans="1:23" ht="17.100000000000001" customHeight="1">
      <c r="A15" s="363"/>
      <c r="B15" s="98"/>
      <c r="C15" s="98"/>
      <c r="D15" s="98"/>
      <c r="E15" s="364"/>
      <c r="F15" s="97"/>
      <c r="G15" s="97"/>
      <c r="H15" s="97"/>
      <c r="I15" s="97"/>
      <c r="J15" s="97"/>
      <c r="K15" s="97"/>
      <c r="L15" s="97"/>
      <c r="M15" s="97"/>
      <c r="N15" s="97"/>
      <c r="O15" s="97"/>
      <c r="P15" s="97"/>
      <c r="Q15" s="97"/>
      <c r="R15" s="97"/>
      <c r="S15" s="97"/>
      <c r="T15" s="97"/>
      <c r="U15" s="97"/>
      <c r="V15" s="90"/>
      <c r="W15" s="90"/>
    </row>
    <row r="16" spans="1:23" ht="17.100000000000001" customHeight="1">
      <c r="A16" s="365" t="s">
        <v>18</v>
      </c>
      <c r="B16" s="357">
        <v>351162.21</v>
      </c>
      <c r="C16" s="357">
        <v>55180.54999999993</v>
      </c>
      <c r="D16" s="357">
        <v>299793.35000000003</v>
      </c>
      <c r="E16" s="358">
        <f t="shared" ref="E16:E23" si="2">SUM(B16:D16)</f>
        <v>706136.11</v>
      </c>
      <c r="F16" s="97"/>
      <c r="G16" s="97"/>
      <c r="H16" s="97"/>
      <c r="I16" s="97"/>
      <c r="J16" s="97"/>
      <c r="K16" s="97"/>
      <c r="L16" s="97"/>
      <c r="M16" s="97"/>
      <c r="N16" s="97"/>
      <c r="O16" s="97"/>
      <c r="P16" s="97"/>
      <c r="Q16" s="97"/>
      <c r="R16" s="97"/>
      <c r="S16" s="97"/>
      <c r="T16" s="97"/>
      <c r="U16" s="97"/>
      <c r="V16" s="90"/>
      <c r="W16" s="90"/>
    </row>
    <row r="17" spans="1:23" ht="17.100000000000001" customHeight="1">
      <c r="A17" s="355" t="s">
        <v>19</v>
      </c>
      <c r="B17" s="357">
        <v>5578565.3999999994</v>
      </c>
      <c r="C17" s="357">
        <v>358293.31000000046</v>
      </c>
      <c r="D17" s="357">
        <v>31609.919999999998</v>
      </c>
      <c r="E17" s="358">
        <f t="shared" si="2"/>
        <v>5968468.6299999999</v>
      </c>
      <c r="F17" s="97"/>
      <c r="G17" s="97"/>
      <c r="H17" s="97"/>
      <c r="I17" s="97"/>
      <c r="J17" s="97"/>
      <c r="K17" s="97"/>
      <c r="L17" s="97"/>
      <c r="M17" s="97"/>
      <c r="N17" s="97"/>
      <c r="O17" s="97"/>
      <c r="P17" s="97"/>
      <c r="Q17" s="97"/>
      <c r="R17" s="97"/>
      <c r="S17" s="97"/>
      <c r="T17" s="97"/>
      <c r="U17" s="97"/>
      <c r="V17" s="90"/>
      <c r="W17" s="90"/>
    </row>
    <row r="18" spans="1:23" ht="17.100000000000001" customHeight="1">
      <c r="A18" s="355" t="s">
        <v>259</v>
      </c>
      <c r="B18" s="357">
        <v>225192.66</v>
      </c>
      <c r="C18" s="357">
        <v>709639.46000000008</v>
      </c>
      <c r="D18" s="357">
        <v>853274.69000000006</v>
      </c>
      <c r="E18" s="358">
        <f>SUM(B18:D18)</f>
        <v>1788106.81</v>
      </c>
      <c r="F18" s="97"/>
      <c r="G18" s="97"/>
      <c r="H18" s="97"/>
      <c r="I18" s="97"/>
      <c r="J18" s="97"/>
      <c r="K18" s="97"/>
      <c r="L18" s="97"/>
      <c r="M18" s="97"/>
      <c r="N18" s="97"/>
      <c r="O18" s="97"/>
      <c r="P18" s="97"/>
      <c r="Q18" s="97"/>
      <c r="R18" s="97"/>
      <c r="S18" s="97"/>
      <c r="T18" s="97"/>
      <c r="U18" s="97"/>
      <c r="V18" s="90"/>
      <c r="W18" s="90"/>
    </row>
    <row r="19" spans="1:23" ht="28.5" customHeight="1">
      <c r="A19" s="366" t="s">
        <v>270</v>
      </c>
      <c r="B19" s="357">
        <v>0</v>
      </c>
      <c r="C19" s="357">
        <v>0</v>
      </c>
      <c r="D19" s="357">
        <v>0</v>
      </c>
      <c r="E19" s="358">
        <v>0</v>
      </c>
      <c r="F19" s="97"/>
      <c r="G19" s="97"/>
      <c r="H19" s="97"/>
      <c r="I19" s="97"/>
      <c r="J19" s="97"/>
      <c r="K19" s="97"/>
      <c r="L19" s="97"/>
      <c r="M19" s="97"/>
      <c r="N19" s="97"/>
      <c r="O19" s="97"/>
      <c r="P19" s="97"/>
      <c r="Q19" s="97"/>
      <c r="R19" s="97"/>
      <c r="S19" s="97"/>
      <c r="T19" s="97"/>
      <c r="U19" s="97"/>
      <c r="V19" s="90"/>
      <c r="W19" s="90"/>
    </row>
    <row r="20" spans="1:23" ht="17.100000000000001" customHeight="1">
      <c r="A20" s="366" t="s">
        <v>271</v>
      </c>
      <c r="B20" s="356">
        <v>0</v>
      </c>
      <c r="C20" s="357"/>
      <c r="D20" s="356">
        <v>0</v>
      </c>
      <c r="E20" s="358">
        <v>0</v>
      </c>
      <c r="F20" s="97"/>
      <c r="G20" s="97"/>
      <c r="H20" s="97"/>
      <c r="I20" s="97"/>
      <c r="J20" s="97"/>
      <c r="K20" s="97"/>
      <c r="L20" s="97"/>
      <c r="M20" s="97"/>
      <c r="N20" s="97"/>
      <c r="O20" s="97"/>
      <c r="P20" s="97"/>
      <c r="Q20" s="97"/>
      <c r="R20" s="97"/>
      <c r="S20" s="97"/>
      <c r="T20" s="97"/>
      <c r="U20" s="97"/>
      <c r="V20" s="90"/>
      <c r="W20" s="90"/>
    </row>
    <row r="21" spans="1:23" ht="17.100000000000001" customHeight="1">
      <c r="A21" s="355" t="s">
        <v>20</v>
      </c>
      <c r="B21" s="356">
        <v>319022.05999999994</v>
      </c>
      <c r="C21" s="356">
        <v>4863.1400000000722</v>
      </c>
      <c r="D21" s="356">
        <v>195</v>
      </c>
      <c r="E21" s="358">
        <f t="shared" si="2"/>
        <v>324080.2</v>
      </c>
      <c r="F21" s="97"/>
      <c r="G21" s="97"/>
      <c r="H21" s="97"/>
      <c r="I21" s="97"/>
      <c r="J21" s="97"/>
      <c r="K21" s="97"/>
      <c r="L21" s="97"/>
      <c r="M21" s="97"/>
      <c r="N21" s="97"/>
      <c r="O21" s="97"/>
      <c r="P21" s="97"/>
      <c r="Q21" s="97"/>
      <c r="R21" s="97"/>
      <c r="S21" s="97"/>
      <c r="T21" s="97"/>
      <c r="U21" s="97"/>
      <c r="V21" s="90"/>
      <c r="W21" s="90"/>
    </row>
    <row r="22" spans="1:23" ht="12.75" customHeight="1">
      <c r="A22" s="355" t="s">
        <v>59</v>
      </c>
      <c r="B22" s="356">
        <v>3135074.6599999997</v>
      </c>
      <c r="C22" s="357">
        <v>53413.29000000027</v>
      </c>
      <c r="D22" s="356">
        <v>902819.28</v>
      </c>
      <c r="E22" s="358">
        <f t="shared" si="2"/>
        <v>4091307.2300000004</v>
      </c>
    </row>
    <row r="23" spans="1:23">
      <c r="A23" s="367" t="s">
        <v>21</v>
      </c>
      <c r="B23" s="357">
        <v>0</v>
      </c>
      <c r="C23" s="357">
        <v>22145.03</v>
      </c>
      <c r="D23" s="356">
        <v>0</v>
      </c>
      <c r="E23" s="358">
        <f t="shared" si="2"/>
        <v>22145.03</v>
      </c>
    </row>
    <row r="24" spans="1:23" ht="17.100000000000001" customHeight="1">
      <c r="A24" s="363"/>
      <c r="B24" s="98"/>
      <c r="C24" s="98"/>
      <c r="D24" s="98"/>
      <c r="E24" s="364"/>
      <c r="F24" s="100"/>
    </row>
    <row r="25" spans="1:23" ht="15.75" thickBot="1">
      <c r="A25" s="368" t="s">
        <v>22</v>
      </c>
      <c r="B25" s="369">
        <f>B14+SUM(B16:B23)</f>
        <v>9609016.9899999984</v>
      </c>
      <c r="C25" s="369">
        <f t="shared" ref="C25:E25" si="3">C14+SUM(C16:C23)</f>
        <v>1203534.780000001</v>
      </c>
      <c r="D25" s="369">
        <f t="shared" si="3"/>
        <v>135127897.52000001</v>
      </c>
      <c r="E25" s="370">
        <f t="shared" si="3"/>
        <v>145940449.28999999</v>
      </c>
    </row>
    <row r="26" spans="1:23" ht="14.25" customHeight="1">
      <c r="B26" s="1214"/>
      <c r="C26" s="1214"/>
      <c r="D26" s="1214"/>
      <c r="E26" s="1214"/>
    </row>
    <row r="27" spans="1:23" s="835" customFormat="1" ht="31.5" customHeight="1">
      <c r="A27" s="1215" t="s">
        <v>1138</v>
      </c>
      <c r="B27" s="1215"/>
      <c r="C27" s="1215"/>
      <c r="D27" s="1215"/>
      <c r="E27" s="1215"/>
      <c r="F27" s="726"/>
      <c r="G27" s="726"/>
      <c r="H27" s="726"/>
      <c r="I27" s="726"/>
      <c r="J27" s="834"/>
      <c r="K27" s="726"/>
      <c r="L27" s="726"/>
      <c r="M27" s="726"/>
      <c r="N27" s="726"/>
      <c r="O27" s="726"/>
      <c r="P27" s="726"/>
      <c r="Q27" s="726"/>
      <c r="R27" s="726"/>
      <c r="S27" s="726"/>
      <c r="T27" s="726"/>
      <c r="U27" s="726"/>
      <c r="V27" s="726"/>
      <c r="W27" s="726"/>
    </row>
    <row r="28" spans="1:23" s="724" customFormat="1">
      <c r="A28" s="724" t="s">
        <v>1139</v>
      </c>
      <c r="B28" s="104"/>
      <c r="C28" s="104"/>
      <c r="D28" s="104"/>
      <c r="F28" s="104"/>
      <c r="G28" s="104"/>
      <c r="H28" s="104"/>
      <c r="I28" s="104"/>
      <c r="J28" s="836"/>
      <c r="K28" s="104"/>
      <c r="L28" s="104"/>
      <c r="M28" s="104"/>
      <c r="N28" s="104"/>
      <c r="O28" s="104"/>
      <c r="P28" s="104"/>
      <c r="Q28" s="104"/>
      <c r="R28" s="104"/>
      <c r="S28" s="104"/>
      <c r="T28" s="104"/>
      <c r="U28" s="104"/>
      <c r="V28" s="104"/>
      <c r="W28" s="104"/>
    </row>
    <row r="29" spans="1:23" s="835" customFormat="1" ht="33" customHeight="1">
      <c r="A29" s="1215" t="s">
        <v>1140</v>
      </c>
      <c r="B29" s="1215"/>
      <c r="C29" s="1215"/>
      <c r="D29" s="1215"/>
      <c r="E29" s="1215"/>
      <c r="F29" s="726"/>
      <c r="G29" s="726"/>
      <c r="H29" s="726"/>
      <c r="I29" s="726"/>
      <c r="J29" s="834"/>
      <c r="K29" s="726"/>
      <c r="L29" s="726"/>
      <c r="M29" s="726"/>
      <c r="N29" s="726"/>
      <c r="O29" s="726"/>
      <c r="P29" s="726"/>
      <c r="Q29" s="726"/>
      <c r="R29" s="726"/>
      <c r="S29" s="726"/>
      <c r="T29" s="726"/>
      <c r="U29" s="726"/>
      <c r="V29" s="726"/>
      <c r="W29" s="726"/>
    </row>
  </sheetData>
  <mergeCells count="4">
    <mergeCell ref="B26:E26"/>
    <mergeCell ref="A29:E29"/>
    <mergeCell ref="A27:E27"/>
    <mergeCell ref="A1:E1"/>
  </mergeCells>
  <phoneticPr fontId="4" type="noConversion"/>
  <printOptions horizontalCentered="1"/>
  <pageMargins left="0.5" right="0.495" top="1" bottom="1" header="0.5" footer="0.5"/>
  <pageSetup firstPageNumber="72" orientation="portrait" useFirstPageNumber="1" r:id="rId1"/>
  <headerFooter scaleWithDoc="0" alignWithMargins="0">
    <oddHeader>&amp;C&amp;"Century Schoolbook,Bold"&amp;14Pacific Gas and Electric Company</oddHeader>
    <oddFooter xml:space="preserve">&amp;R&amp;12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0" ma:contentTypeDescription="Create a new document." ma:contentTypeScope="" ma:versionID="9eef6857f633bdf4b74490d5411174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2.xml><?xml version="1.0" encoding="utf-8"?>
<ds:datastoreItem xmlns:ds="http://schemas.openxmlformats.org/officeDocument/2006/customXml" ds:itemID="{A12A0215-F628-4A1A-9B27-C9C6C3B69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489B244-8B8D-4874-8487-7C297B540192}">
  <ds:schemaRefs>
    <ds:schemaRef ds:uri="http://purl.org/dc/term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39</vt:i4>
      </vt:variant>
    </vt:vector>
  </HeadingPairs>
  <TitlesOfParts>
    <vt:vector size="71" baseType="lpstr">
      <vt:lpstr>SUMMARY -TABLE</vt:lpstr>
      <vt:lpstr>ESA-Table 1</vt:lpstr>
      <vt:lpstr>ESA-Table 2</vt:lpstr>
      <vt:lpstr>ESA-Table 3</vt:lpstr>
      <vt:lpstr>ESA-Table 3 (if New CE Test)</vt:lpstr>
      <vt:lpstr>ESA Table 4 </vt:lpstr>
      <vt:lpstr>ESA-Table 5</vt:lpstr>
      <vt:lpstr>ESA-Table 6</vt:lpstr>
      <vt:lpstr>ESA-Table 7</vt:lpstr>
      <vt:lpstr>ESA Table -8</vt:lpstr>
      <vt:lpstr>ESA-Table 9</vt:lpstr>
      <vt:lpstr>ESA-Table 10</vt:lpstr>
      <vt:lpstr>ESA-Table 11</vt:lpstr>
      <vt:lpstr>ESA Table 12</vt:lpstr>
      <vt:lpstr>ESA-Table 13</vt:lpstr>
      <vt:lpstr>ESA -Table 14 </vt:lpstr>
      <vt:lpstr>ESA-Table 15-Lighting</vt:lpstr>
      <vt:lpstr>ESA-Table 16</vt:lpstr>
      <vt:lpstr>CARE-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14</vt:lpstr>
      <vt:lpstr>'ESA-Table 9'!EUL</vt:lpstr>
      <vt:lpstr>'CARE- Table 1'!Print_Area</vt:lpstr>
      <vt:lpstr>'CARE -Table 3 '!Print_Area</vt:lpstr>
      <vt:lpstr>'CARE-Table 10'!Print_Area</vt:lpstr>
      <vt:lpstr>'CARE-Table 11'!Print_Area</vt:lpstr>
      <vt:lpstr>'CARE-Table 12 '!Print_Area</vt:lpstr>
      <vt:lpstr>'CARE-Table 13'!Print_Area</vt:lpstr>
      <vt:lpstr>'CARE-Table 14'!Print_Area</vt:lpstr>
      <vt:lpstr>'CARE-Table 2 '!Print_Area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 '!Print_Area</vt:lpstr>
      <vt:lpstr>'ESA Table 4 '!Print_Area</vt:lpstr>
      <vt:lpstr>'ESA Table -8'!Print_Area</vt:lpstr>
      <vt:lpstr>'ESA-Table 1'!Print_Area</vt:lpstr>
      <vt:lpstr>'ESA-Table 10'!Print_Area</vt:lpstr>
      <vt:lpstr>'ESA-Table 11'!Print_Area</vt:lpstr>
      <vt:lpstr>'ESA-Table 13'!Print_Area</vt:lpstr>
      <vt:lpstr>'ESA-Table 15-Lighting'!Print_Area</vt:lpstr>
      <vt:lpstr>'ESA-Table 16'!Print_Area</vt:lpstr>
      <vt:lpstr>'ESA-Table 2'!Print_Area</vt:lpstr>
      <vt:lpstr>'ESA-Table 3'!Print_Area</vt:lpstr>
      <vt:lpstr>'ESA-Table 3 (if New CE Test)'!Print_Area</vt:lpstr>
      <vt:lpstr>'ESA-Table 5'!Print_Area</vt:lpstr>
      <vt:lpstr>'ESA-Table 6'!Print_Area</vt:lpstr>
      <vt:lpstr>'ESA-Table 7'!Print_Area</vt:lpstr>
      <vt:lpstr>'ESA-Table 9'!Print_Area</vt:lpstr>
      <vt:lpstr>'SUMMARY -TABLE'!Print_Area</vt:lpstr>
      <vt:lpstr>'CARE-Table 11'!Print_Titles</vt:lpstr>
      <vt:lpstr>'CARE-Table 7'!Print_Titles</vt:lpstr>
      <vt:lpstr>'ESA -Table 14 '!Print_Titles</vt:lpstr>
      <vt:lpstr>'ESA-Table 16'!Print_Titles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2015-04-24T19:24:36Z</cp:lastPrinted>
  <dcterms:created xsi:type="dcterms:W3CDTF">2006-06-19T18:23:44Z</dcterms:created>
  <dcterms:modified xsi:type="dcterms:W3CDTF">2015-05-04T17:12:42Z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